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snpmfap01\charm\Episerver OneDrive\WRMP\2024\NWL\October 24\"/>
    </mc:Choice>
  </mc:AlternateContent>
  <xr:revisionPtr revIDLastSave="0" documentId="8_{2B949038-F96B-4E44-A66B-862D3D684A68}" xr6:coauthVersionLast="47" xr6:coauthVersionMax="47" xr10:uidLastSave="{00000000-0000-0000-0000-000000000000}"/>
  <bookViews>
    <workbookView xWindow="-120" yWindow="-120" windowWidth="29040" windowHeight="15840" tabRatio="801" xr2:uid="{3ECEA500-09BF-4923-98B1-A436C70B5BFF}"/>
  </bookViews>
  <sheets>
    <sheet name="WE HH" sheetId="68" r:id="rId1"/>
    <sheet name="WE Low" sheetId="1" r:id="rId2"/>
    <sheet name="WE Low 1" sheetId="36" r:id="rId3"/>
    <sheet name="WE Low 2" sheetId="38" r:id="rId4"/>
    <sheet name="WE Low 3" sheetId="39" r:id="rId5"/>
    <sheet name="WE Low 4" sheetId="40" r:id="rId6"/>
    <sheet name="WE Low 5" sheetId="41" r:id="rId7"/>
    <sheet name="WE Low 6" sheetId="42" r:id="rId8"/>
    <sheet name="WE Medium" sheetId="2" r:id="rId9"/>
    <sheet name="WE Medium 1" sheetId="43" r:id="rId10"/>
    <sheet name="WE Medium 2" sheetId="44" r:id="rId11"/>
    <sheet name="WE Medium 3" sheetId="45" r:id="rId12"/>
    <sheet name="WE Medium 4" sheetId="46" r:id="rId13"/>
    <sheet name="WE Medium 5" sheetId="47" r:id="rId14"/>
    <sheet name="WE Medium 6" sheetId="48" r:id="rId15"/>
    <sheet name="WE Medium 7" sheetId="49" r:id="rId16"/>
    <sheet name="WE Medium 8" sheetId="50" r:id="rId17"/>
    <sheet name="WE Medium 9" sheetId="51" r:id="rId18"/>
    <sheet name="WE Medium 10" sheetId="52" r:id="rId19"/>
    <sheet name="WE Medium 11" sheetId="53" r:id="rId20"/>
    <sheet name="WE Medium 12" sheetId="54" r:id="rId21"/>
    <sheet name="WE High" sheetId="3" r:id="rId22"/>
    <sheet name="WE High 1" sheetId="55" r:id="rId23"/>
    <sheet name="WE High 2" sheetId="56" r:id="rId24"/>
    <sheet name="WE High 3" sheetId="57" r:id="rId25"/>
    <sheet name="WE High 4" sheetId="58" r:id="rId26"/>
    <sheet name="WE High 5" sheetId="59" r:id="rId27"/>
    <sheet name="WE High 6" sheetId="60" r:id="rId28"/>
    <sheet name="WE High 7" sheetId="61" r:id="rId29"/>
    <sheet name="WE High 8" sheetId="62" r:id="rId30"/>
    <sheet name="WE High 9" sheetId="63" r:id="rId31"/>
    <sheet name="WE High 10" sheetId="64" r:id="rId32"/>
    <sheet name="WE High 11" sheetId="65" r:id="rId33"/>
    <sheet name="WE High 12" sheetId="66" r:id="rId34"/>
    <sheet name="WE Smart" sheetId="4" r:id="rId35"/>
    <sheet name="WE Smart 1" sheetId="6" r:id="rId36"/>
    <sheet name="WE Smart 2" sheetId="7" r:id="rId37"/>
    <sheet name="WE Smart 3" sheetId="8" r:id="rId38"/>
    <sheet name="WE Smart 4" sheetId="9" r:id="rId39"/>
    <sheet name="WE Smart 5" sheetId="10" r:id="rId40"/>
    <sheet name="WE Smart 6" sheetId="11" r:id="rId41"/>
    <sheet name="WE Smart 7" sheetId="13" r:id="rId42"/>
    <sheet name="WE Smart 8" sheetId="12" r:id="rId43"/>
    <sheet name="NHH" sheetId="5" r:id="rId44"/>
    <sheet name="NHH 1" sheetId="14" r:id="rId45"/>
    <sheet name="NHH 2" sheetId="15" r:id="rId46"/>
    <sheet name="NHH 3" sheetId="16" r:id="rId47"/>
    <sheet name="NHH 4" sheetId="17" r:id="rId48"/>
    <sheet name="NHH 5" sheetId="18" r:id="rId49"/>
    <sheet name="NHH 6" sheetId="19" r:id="rId50"/>
    <sheet name="NHH 7" sheetId="20" r:id="rId51"/>
    <sheet name="NHH 8" sheetId="21" r:id="rId52"/>
    <sheet name="NHH 9" sheetId="22" r:id="rId53"/>
    <sheet name="NHH 10" sheetId="23" r:id="rId54"/>
    <sheet name="NHH 11" sheetId="24" r:id="rId55"/>
    <sheet name="NHH 12" sheetId="25" r:id="rId56"/>
    <sheet name="NHH 13" sheetId="26" r:id="rId57"/>
    <sheet name="NHH 14" sheetId="27" r:id="rId58"/>
    <sheet name="NHH 15" sheetId="28" r:id="rId59"/>
    <sheet name="NHH 16" sheetId="29" r:id="rId60"/>
    <sheet name="NHH 17" sheetId="30" r:id="rId61"/>
    <sheet name="NHH 18" sheetId="31" r:id="rId62"/>
    <sheet name="NHH 19" sheetId="32" r:id="rId63"/>
    <sheet name="NHH 20" sheetId="33" r:id="rId64"/>
    <sheet name="NHH 21" sheetId="34" r:id="rId65"/>
    <sheet name="NHH 22" sheetId="35" r:id="rId66"/>
  </sheets>
  <externalReferences>
    <externalReference r:id="rId67"/>
    <externalReference r:id="rId68"/>
    <externalReference r:id="rId69"/>
    <externalReference r:id="rId70"/>
    <externalReference r:id="rId71"/>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8" i="68" l="1"/>
  <c r="Y8" i="68"/>
  <c r="Z8" i="68"/>
  <c r="AA8" i="68"/>
  <c r="AB8" i="68"/>
  <c r="AC8" i="68"/>
  <c r="AD8" i="68"/>
  <c r="AE8" i="68"/>
  <c r="AF8" i="68"/>
  <c r="AG8" i="68"/>
  <c r="AH8" i="68"/>
  <c r="AI8" i="68"/>
  <c r="AJ8" i="68"/>
  <c r="AK8" i="68"/>
  <c r="AL8" i="68"/>
  <c r="F86" i="68"/>
  <c r="E86" i="68"/>
  <c r="D85" i="68"/>
  <c r="H86" i="68" s="1"/>
  <c r="C77" i="68"/>
  <c r="C73" i="68"/>
  <c r="F81" i="68" s="1"/>
  <c r="B69" i="68"/>
  <c r="M20" i="68"/>
  <c r="M21" i="68" s="1"/>
  <c r="M22" i="68" s="1"/>
  <c r="CO14" i="68"/>
  <c r="CN14" i="68"/>
  <c r="CM14" i="68"/>
  <c r="CL14" i="68"/>
  <c r="CK14" i="68"/>
  <c r="CJ14" i="68"/>
  <c r="CI14" i="68"/>
  <c r="CH14" i="68"/>
  <c r="CG14" i="68"/>
  <c r="CF14" i="68"/>
  <c r="CE14" i="68"/>
  <c r="CD14" i="68"/>
  <c r="CC14" i="68"/>
  <c r="CB14" i="68"/>
  <c r="CA14" i="68"/>
  <c r="BZ14" i="68"/>
  <c r="BY14" i="68"/>
  <c r="BX14" i="68"/>
  <c r="BW14" i="68"/>
  <c r="BV14" i="68"/>
  <c r="BU14" i="68"/>
  <c r="BT14" i="68"/>
  <c r="BS14" i="68"/>
  <c r="BR14" i="68"/>
  <c r="V11" i="68"/>
  <c r="BQ10" i="68"/>
  <c r="BQ11" i="68" s="1"/>
  <c r="BP10" i="68"/>
  <c r="BP11" i="68" s="1"/>
  <c r="BO10" i="68"/>
  <c r="BO11" i="68" s="1"/>
  <c r="BN10" i="68"/>
  <c r="BN11" i="68" s="1"/>
  <c r="BM10" i="68"/>
  <c r="BM11" i="68" s="1"/>
  <c r="BL10" i="68"/>
  <c r="BL11" i="68" s="1"/>
  <c r="BK10" i="68"/>
  <c r="BK11" i="68" s="1"/>
  <c r="BJ10" i="68"/>
  <c r="BJ11" i="68" s="1"/>
  <c r="BI10" i="68"/>
  <c r="BI11" i="68" s="1"/>
  <c r="BH10" i="68"/>
  <c r="BH11" i="68" s="1"/>
  <c r="BG10" i="68"/>
  <c r="BG11" i="68" s="1"/>
  <c r="BF10" i="68"/>
  <c r="BF11" i="68" s="1"/>
  <c r="BE10" i="68"/>
  <c r="BE11" i="68" s="1"/>
  <c r="BD10" i="68"/>
  <c r="BD11" i="68" s="1"/>
  <c r="BC10" i="68"/>
  <c r="BC11" i="68" s="1"/>
  <c r="BB10" i="68"/>
  <c r="BB11" i="68" s="1"/>
  <c r="BA10" i="68"/>
  <c r="BA11" i="68" s="1"/>
  <c r="AZ10" i="68"/>
  <c r="AZ11" i="68" s="1"/>
  <c r="AY10" i="68"/>
  <c r="AY11" i="68" s="1"/>
  <c r="AX10" i="68"/>
  <c r="AX11" i="68" s="1"/>
  <c r="AW10" i="68"/>
  <c r="AW11" i="68" s="1"/>
  <c r="AV10" i="68"/>
  <c r="AV11" i="68" s="1"/>
  <c r="AU10" i="68"/>
  <c r="AU11" i="68" s="1"/>
  <c r="AT10" i="68"/>
  <c r="AT11" i="68" s="1"/>
  <c r="AS10" i="68"/>
  <c r="AS11" i="68" s="1"/>
  <c r="AR10" i="68"/>
  <c r="AR11" i="68" s="1"/>
  <c r="AQ10" i="68"/>
  <c r="AQ11" i="68" s="1"/>
  <c r="AP10" i="68"/>
  <c r="AP11" i="68" s="1"/>
  <c r="AO10" i="68"/>
  <c r="AO11" i="68" s="1"/>
  <c r="AN10" i="68"/>
  <c r="AN11" i="68" s="1"/>
  <c r="AM10" i="68"/>
  <c r="AM11" i="68" s="1"/>
  <c r="AL10" i="68"/>
  <c r="AL11" i="68" s="1"/>
  <c r="AK10" i="68"/>
  <c r="AK11" i="68" s="1"/>
  <c r="AJ10" i="68"/>
  <c r="AJ11" i="68" s="1"/>
  <c r="AI10" i="68"/>
  <c r="AI11" i="68" s="1"/>
  <c r="AH10" i="68"/>
  <c r="AH11" i="68" s="1"/>
  <c r="AG10" i="68"/>
  <c r="AG11" i="68" s="1"/>
  <c r="AF10" i="68"/>
  <c r="AF11" i="68" s="1"/>
  <c r="AE10" i="68"/>
  <c r="AE11" i="68" s="1"/>
  <c r="AD10" i="68"/>
  <c r="AD11" i="68" s="1"/>
  <c r="AC10" i="68"/>
  <c r="AC11" i="68" s="1"/>
  <c r="AB10" i="68"/>
  <c r="AB11" i="68" s="1"/>
  <c r="AA10" i="68"/>
  <c r="AA11" i="68" s="1"/>
  <c r="Z10" i="68"/>
  <c r="Z11" i="68" s="1"/>
  <c r="Y10" i="68"/>
  <c r="Y11" i="68" s="1"/>
  <c r="X10" i="68"/>
  <c r="X11" i="68" s="1"/>
  <c r="W10" i="68"/>
  <c r="W11" i="68" s="1"/>
  <c r="V10" i="68"/>
  <c r="U10" i="68"/>
  <c r="U11" i="68" s="1"/>
  <c r="T10" i="68"/>
  <c r="T11" i="68" s="1"/>
  <c r="S10" i="68"/>
  <c r="S11" i="68" s="1"/>
  <c r="R10" i="68"/>
  <c r="R11" i="68" s="1"/>
  <c r="Q10" i="68"/>
  <c r="Q11" i="68" s="1"/>
  <c r="P10" i="68"/>
  <c r="P11" i="68" s="1"/>
  <c r="O10" i="68"/>
  <c r="O11" i="68" s="1"/>
  <c r="N10" i="68"/>
  <c r="N11" i="68" s="1"/>
  <c r="AI8" i="66"/>
  <c r="AJ8" i="66"/>
  <c r="AK8" i="66"/>
  <c r="AL8" i="66"/>
  <c r="AH8" i="66"/>
  <c r="AD8" i="66"/>
  <c r="AE8" i="66"/>
  <c r="AF8" i="66"/>
  <c r="AG8" i="66"/>
  <c r="AC8" i="66"/>
  <c r="Y8" i="66"/>
  <c r="Z8" i="66"/>
  <c r="AA8" i="66"/>
  <c r="AB8" i="66"/>
  <c r="X8" i="66"/>
  <c r="T8" i="66"/>
  <c r="U8" i="66"/>
  <c r="V8" i="66"/>
  <c r="W8" i="66"/>
  <c r="S8" i="66"/>
  <c r="O8" i="66"/>
  <c r="P8" i="66"/>
  <c r="Q8" i="66"/>
  <c r="R8" i="66"/>
  <c r="N8" i="66"/>
  <c r="F85" i="66"/>
  <c r="D84" i="66"/>
  <c r="H80" i="66"/>
  <c r="G80" i="66"/>
  <c r="E80" i="66"/>
  <c r="C76" i="66"/>
  <c r="E85" i="66" s="1"/>
  <c r="C72" i="66"/>
  <c r="F80" i="66" s="1"/>
  <c r="B68" i="66"/>
  <c r="M20" i="66"/>
  <c r="CO14" i="66"/>
  <c r="CN14" i="66"/>
  <c r="CM14" i="66"/>
  <c r="CL14" i="66"/>
  <c r="CK14" i="66"/>
  <c r="CJ14" i="66"/>
  <c r="CI14" i="66"/>
  <c r="CH14" i="66"/>
  <c r="CG14" i="66"/>
  <c r="CF14" i="66"/>
  <c r="CE14" i="66"/>
  <c r="CD14" i="66"/>
  <c r="CC14" i="66"/>
  <c r="CB14" i="66"/>
  <c r="CA14" i="66"/>
  <c r="BZ14" i="66"/>
  <c r="BY14" i="66"/>
  <c r="BX14" i="66"/>
  <c r="BW14" i="66"/>
  <c r="BV14" i="66"/>
  <c r="BU14" i="66"/>
  <c r="BT14" i="66"/>
  <c r="BS14" i="66"/>
  <c r="BR14" i="66"/>
  <c r="AT11" i="66"/>
  <c r="AL11" i="66"/>
  <c r="BQ10" i="66"/>
  <c r="BQ11" i="66" s="1"/>
  <c r="BP10" i="66"/>
  <c r="BP11" i="66" s="1"/>
  <c r="BO10" i="66"/>
  <c r="BO11" i="66" s="1"/>
  <c r="BN10" i="66"/>
  <c r="BN11" i="66" s="1"/>
  <c r="BM10" i="66"/>
  <c r="BM11" i="66" s="1"/>
  <c r="BL10" i="66"/>
  <c r="BL11" i="66" s="1"/>
  <c r="BK10" i="66"/>
  <c r="BK11" i="66" s="1"/>
  <c r="BJ10" i="66"/>
  <c r="BJ11" i="66" s="1"/>
  <c r="BI10" i="66"/>
  <c r="BI11" i="66" s="1"/>
  <c r="BH10" i="66"/>
  <c r="BH11" i="66" s="1"/>
  <c r="BG10" i="66"/>
  <c r="BG11" i="66" s="1"/>
  <c r="BF10" i="66"/>
  <c r="BF11" i="66" s="1"/>
  <c r="BE10" i="66"/>
  <c r="BE11" i="66" s="1"/>
  <c r="BD10" i="66"/>
  <c r="BD11" i="66" s="1"/>
  <c r="BC10" i="66"/>
  <c r="BC11" i="66" s="1"/>
  <c r="BB10" i="66"/>
  <c r="BB11" i="66" s="1"/>
  <c r="BA10" i="66"/>
  <c r="BA11" i="66" s="1"/>
  <c r="AZ10" i="66"/>
  <c r="AZ11" i="66" s="1"/>
  <c r="AY10" i="66"/>
  <c r="AY11" i="66" s="1"/>
  <c r="AX10" i="66"/>
  <c r="AX11" i="66" s="1"/>
  <c r="AW10" i="66"/>
  <c r="AW11" i="66" s="1"/>
  <c r="AV10" i="66"/>
  <c r="AV11" i="66" s="1"/>
  <c r="AU10" i="66"/>
  <c r="AU11" i="66" s="1"/>
  <c r="AT10" i="66"/>
  <c r="AS10" i="66"/>
  <c r="AS11" i="66" s="1"/>
  <c r="AR10" i="66"/>
  <c r="AR11" i="66" s="1"/>
  <c r="AQ10" i="66"/>
  <c r="AQ11" i="66" s="1"/>
  <c r="AP10" i="66"/>
  <c r="AP11" i="66" s="1"/>
  <c r="AO10" i="66"/>
  <c r="AO11" i="66" s="1"/>
  <c r="AN10" i="66"/>
  <c r="AN11" i="66" s="1"/>
  <c r="AM10" i="66"/>
  <c r="AM11" i="66" s="1"/>
  <c r="AL10" i="66"/>
  <c r="AK10" i="66"/>
  <c r="AK11" i="66" s="1"/>
  <c r="AJ10" i="66"/>
  <c r="AJ11" i="66" s="1"/>
  <c r="AI10" i="66"/>
  <c r="AI11" i="66" s="1"/>
  <c r="AH10" i="66"/>
  <c r="AH11" i="66" s="1"/>
  <c r="AG10" i="66"/>
  <c r="AG11" i="66" s="1"/>
  <c r="AF10" i="66"/>
  <c r="AF11" i="66" s="1"/>
  <c r="AE10" i="66"/>
  <c r="AE11" i="66" s="1"/>
  <c r="AD10" i="66"/>
  <c r="AD11" i="66" s="1"/>
  <c r="AC10" i="66"/>
  <c r="AC11" i="66" s="1"/>
  <c r="AB10" i="66"/>
  <c r="AB11" i="66" s="1"/>
  <c r="AA10" i="66"/>
  <c r="AA11" i="66" s="1"/>
  <c r="Z10" i="66"/>
  <c r="Z11" i="66" s="1"/>
  <c r="Y10" i="66"/>
  <c r="Y11" i="66" s="1"/>
  <c r="X10" i="66"/>
  <c r="X11" i="66" s="1"/>
  <c r="W10" i="66"/>
  <c r="W11" i="66" s="1"/>
  <c r="V10" i="66"/>
  <c r="V11" i="66" s="1"/>
  <c r="U10" i="66"/>
  <c r="U11" i="66" s="1"/>
  <c r="T10" i="66"/>
  <c r="T11" i="66" s="1"/>
  <c r="S10" i="66"/>
  <c r="S11" i="66" s="1"/>
  <c r="R10" i="66"/>
  <c r="R11" i="66" s="1"/>
  <c r="Q10" i="66"/>
  <c r="Q11" i="66" s="1"/>
  <c r="P10" i="66"/>
  <c r="P11" i="66" s="1"/>
  <c r="O10" i="66"/>
  <c r="O11" i="66" s="1"/>
  <c r="N10" i="66"/>
  <c r="N11" i="66" s="1"/>
  <c r="AI8" i="65"/>
  <c r="AJ8" i="65"/>
  <c r="AK8" i="65"/>
  <c r="AL8" i="65"/>
  <c r="AH8" i="65"/>
  <c r="AD8" i="65"/>
  <c r="AE8" i="65"/>
  <c r="AF8" i="65"/>
  <c r="AG8" i="65"/>
  <c r="AC8" i="65"/>
  <c r="Y8" i="65"/>
  <c r="Z8" i="65"/>
  <c r="AA8" i="65"/>
  <c r="AB8" i="65"/>
  <c r="X8" i="65"/>
  <c r="T8" i="65"/>
  <c r="U8" i="65"/>
  <c r="V8" i="65"/>
  <c r="W8" i="65"/>
  <c r="S8" i="65"/>
  <c r="O8" i="65"/>
  <c r="P8" i="65"/>
  <c r="Q8" i="65"/>
  <c r="R8" i="65"/>
  <c r="N8" i="65"/>
  <c r="D84" i="65"/>
  <c r="H80" i="65"/>
  <c r="C76" i="65"/>
  <c r="H85" i="65" s="1"/>
  <c r="C72" i="65"/>
  <c r="G80" i="65" s="1"/>
  <c r="B68" i="65"/>
  <c r="M20" i="65"/>
  <c r="M21" i="65" s="1"/>
  <c r="M22" i="65" s="1"/>
  <c r="CO14" i="65"/>
  <c r="CN14" i="65"/>
  <c r="CM14" i="65"/>
  <c r="CL14" i="65"/>
  <c r="CK14" i="65"/>
  <c r="CJ14" i="65"/>
  <c r="CI14" i="65"/>
  <c r="CH14" i="65"/>
  <c r="CG14" i="65"/>
  <c r="CF14" i="65"/>
  <c r="CE14" i="65"/>
  <c r="CD14" i="65"/>
  <c r="CC14" i="65"/>
  <c r="CB14" i="65"/>
  <c r="CA14" i="65"/>
  <c r="BZ14" i="65"/>
  <c r="BY14" i="65"/>
  <c r="BX14" i="65"/>
  <c r="BW14" i="65"/>
  <c r="BV14" i="65"/>
  <c r="BU14" i="65"/>
  <c r="BT14" i="65"/>
  <c r="BS14" i="65"/>
  <c r="BR14" i="65"/>
  <c r="BJ11" i="65"/>
  <c r="BB11" i="65"/>
  <c r="AD11" i="65"/>
  <c r="V11" i="65"/>
  <c r="BQ10" i="65"/>
  <c r="BQ11" i="65" s="1"/>
  <c r="BP10" i="65"/>
  <c r="BP11" i="65" s="1"/>
  <c r="BO10" i="65"/>
  <c r="BO11" i="65" s="1"/>
  <c r="BN10" i="65"/>
  <c r="BN11" i="65" s="1"/>
  <c r="BM10" i="65"/>
  <c r="BM11" i="65" s="1"/>
  <c r="BL10" i="65"/>
  <c r="BL11" i="65" s="1"/>
  <c r="BK10" i="65"/>
  <c r="BK11" i="65" s="1"/>
  <c r="BJ10" i="65"/>
  <c r="BI10" i="65"/>
  <c r="BI11" i="65" s="1"/>
  <c r="BH10" i="65"/>
  <c r="BH11" i="65" s="1"/>
  <c r="BG10" i="65"/>
  <c r="BG11" i="65" s="1"/>
  <c r="BF10" i="65"/>
  <c r="BF11" i="65" s="1"/>
  <c r="BE10" i="65"/>
  <c r="BE11" i="65" s="1"/>
  <c r="BD10" i="65"/>
  <c r="BD11" i="65" s="1"/>
  <c r="BC10" i="65"/>
  <c r="BC11" i="65" s="1"/>
  <c r="BB10" i="65"/>
  <c r="BA10" i="65"/>
  <c r="BA11" i="65" s="1"/>
  <c r="AZ10" i="65"/>
  <c r="AZ11" i="65" s="1"/>
  <c r="AY10" i="65"/>
  <c r="AY11" i="65" s="1"/>
  <c r="AX10" i="65"/>
  <c r="AX11" i="65" s="1"/>
  <c r="AW10" i="65"/>
  <c r="AW11" i="65" s="1"/>
  <c r="AV10" i="65"/>
  <c r="AV11" i="65" s="1"/>
  <c r="AU10" i="65"/>
  <c r="AU11" i="65" s="1"/>
  <c r="AT10" i="65"/>
  <c r="AT11" i="65" s="1"/>
  <c r="AS10" i="65"/>
  <c r="AS11" i="65" s="1"/>
  <c r="AR10" i="65"/>
  <c r="AR11" i="65" s="1"/>
  <c r="AQ10" i="65"/>
  <c r="AQ11" i="65" s="1"/>
  <c r="AP10" i="65"/>
  <c r="AP11" i="65" s="1"/>
  <c r="AO10" i="65"/>
  <c r="AO11" i="65" s="1"/>
  <c r="AN10" i="65"/>
  <c r="AN11" i="65" s="1"/>
  <c r="AM10" i="65"/>
  <c r="AM11" i="65" s="1"/>
  <c r="AL10" i="65"/>
  <c r="AL11" i="65" s="1"/>
  <c r="AK10" i="65"/>
  <c r="AK11" i="65" s="1"/>
  <c r="AJ10" i="65"/>
  <c r="AJ11" i="65" s="1"/>
  <c r="AI10" i="65"/>
  <c r="AI11" i="65" s="1"/>
  <c r="AH10" i="65"/>
  <c r="AH11" i="65" s="1"/>
  <c r="AG10" i="65"/>
  <c r="AG11" i="65" s="1"/>
  <c r="AF10" i="65"/>
  <c r="AF11" i="65" s="1"/>
  <c r="AE10" i="65"/>
  <c r="AE11" i="65" s="1"/>
  <c r="AD10" i="65"/>
  <c r="AC10" i="65"/>
  <c r="AC11" i="65" s="1"/>
  <c r="AB10" i="65"/>
  <c r="AB11" i="65" s="1"/>
  <c r="AA10" i="65"/>
  <c r="AA11" i="65" s="1"/>
  <c r="Z10" i="65"/>
  <c r="Z11" i="65" s="1"/>
  <c r="Y10" i="65"/>
  <c r="Y11" i="65" s="1"/>
  <c r="X10" i="65"/>
  <c r="X11" i="65" s="1"/>
  <c r="W10" i="65"/>
  <c r="W11" i="65" s="1"/>
  <c r="V10" i="65"/>
  <c r="U10" i="65"/>
  <c r="U11" i="65" s="1"/>
  <c r="T10" i="65"/>
  <c r="T11" i="65" s="1"/>
  <c r="S10" i="65"/>
  <c r="S11" i="65" s="1"/>
  <c r="R10" i="65"/>
  <c r="R11" i="65" s="1"/>
  <c r="Q10" i="65"/>
  <c r="Q11" i="65" s="1"/>
  <c r="P10" i="65"/>
  <c r="P11" i="65" s="1"/>
  <c r="O10" i="65"/>
  <c r="O11" i="65" s="1"/>
  <c r="N10" i="65"/>
  <c r="N11" i="65" s="1"/>
  <c r="AI8" i="64"/>
  <c r="AJ8" i="64"/>
  <c r="AK8" i="64"/>
  <c r="AL8" i="64"/>
  <c r="AH8" i="64"/>
  <c r="AD8" i="64"/>
  <c r="AE8" i="64"/>
  <c r="AF8" i="64"/>
  <c r="AG8" i="64"/>
  <c r="AC8" i="64"/>
  <c r="Y8" i="64"/>
  <c r="Z8" i="64"/>
  <c r="AA8" i="64"/>
  <c r="AB8" i="64"/>
  <c r="X8" i="64"/>
  <c r="T8" i="64"/>
  <c r="U8" i="64"/>
  <c r="V8" i="64"/>
  <c r="W8" i="64"/>
  <c r="S8" i="64"/>
  <c r="O8" i="64"/>
  <c r="P8" i="64"/>
  <c r="Q8" i="64"/>
  <c r="R8" i="64"/>
  <c r="N8" i="64"/>
  <c r="F85" i="64"/>
  <c r="D85" i="64"/>
  <c r="D86" i="64" s="1"/>
  <c r="D84" i="64"/>
  <c r="G80" i="64"/>
  <c r="F80" i="64"/>
  <c r="C76" i="64"/>
  <c r="E85" i="64" s="1"/>
  <c r="C72" i="64"/>
  <c r="D80" i="64" s="1"/>
  <c r="B68" i="64"/>
  <c r="M20" i="64"/>
  <c r="CO14" i="64"/>
  <c r="CN14" i="64"/>
  <c r="CM14" i="64"/>
  <c r="CL14" i="64"/>
  <c r="CK14" i="64"/>
  <c r="CJ14" i="64"/>
  <c r="CI14" i="64"/>
  <c r="CH14" i="64"/>
  <c r="CG14" i="64"/>
  <c r="CF14" i="64"/>
  <c r="CE14" i="64"/>
  <c r="CD14" i="64"/>
  <c r="CC14" i="64"/>
  <c r="CB14" i="64"/>
  <c r="CA14" i="64"/>
  <c r="BZ14" i="64"/>
  <c r="BY14" i="64"/>
  <c r="BX14" i="64"/>
  <c r="BW14" i="64"/>
  <c r="BV14" i="64"/>
  <c r="BU14" i="64"/>
  <c r="BT14" i="64"/>
  <c r="BS14" i="64"/>
  <c r="BR14" i="64"/>
  <c r="BH11" i="64"/>
  <c r="T11" i="64"/>
  <c r="BQ10" i="64"/>
  <c r="BQ11" i="64" s="1"/>
  <c r="BP10" i="64"/>
  <c r="BP11" i="64" s="1"/>
  <c r="BO10" i="64"/>
  <c r="BO11" i="64" s="1"/>
  <c r="BN10" i="64"/>
  <c r="BN11" i="64" s="1"/>
  <c r="BM10" i="64"/>
  <c r="BM11" i="64" s="1"/>
  <c r="BL10" i="64"/>
  <c r="BL11" i="64" s="1"/>
  <c r="BK10" i="64"/>
  <c r="BK11" i="64" s="1"/>
  <c r="BJ10" i="64"/>
  <c r="BJ11" i="64" s="1"/>
  <c r="BI10" i="64"/>
  <c r="BI11" i="64" s="1"/>
  <c r="BH10" i="64"/>
  <c r="BG10" i="64"/>
  <c r="BG11" i="64" s="1"/>
  <c r="BF10" i="64"/>
  <c r="BF11" i="64" s="1"/>
  <c r="BE10" i="64"/>
  <c r="BE11" i="64" s="1"/>
  <c r="BD10" i="64"/>
  <c r="BD11" i="64" s="1"/>
  <c r="BC10" i="64"/>
  <c r="BC11" i="64" s="1"/>
  <c r="BB10" i="64"/>
  <c r="BB11" i="64" s="1"/>
  <c r="BA10" i="64"/>
  <c r="BA11" i="64" s="1"/>
  <c r="AZ10" i="64"/>
  <c r="AZ11" i="64" s="1"/>
  <c r="AY10" i="64"/>
  <c r="AY11" i="64" s="1"/>
  <c r="AX10" i="64"/>
  <c r="AX11" i="64" s="1"/>
  <c r="AW10" i="64"/>
  <c r="AW11" i="64" s="1"/>
  <c r="AV10" i="64"/>
  <c r="AV11" i="64" s="1"/>
  <c r="AU10" i="64"/>
  <c r="AU11" i="64" s="1"/>
  <c r="AT10" i="64"/>
  <c r="AT11" i="64" s="1"/>
  <c r="AS10" i="64"/>
  <c r="AS11" i="64" s="1"/>
  <c r="AR10" i="64"/>
  <c r="AR11" i="64" s="1"/>
  <c r="AQ10" i="64"/>
  <c r="AQ11" i="64" s="1"/>
  <c r="AP10" i="64"/>
  <c r="AP11" i="64" s="1"/>
  <c r="AO10" i="64"/>
  <c r="AO11" i="64" s="1"/>
  <c r="AN10" i="64"/>
  <c r="AN11" i="64" s="1"/>
  <c r="AM10" i="64"/>
  <c r="AM11" i="64" s="1"/>
  <c r="AL10" i="64"/>
  <c r="AL11" i="64" s="1"/>
  <c r="AK10" i="64"/>
  <c r="AK11" i="64" s="1"/>
  <c r="AJ10" i="64"/>
  <c r="AJ11" i="64" s="1"/>
  <c r="AI10" i="64"/>
  <c r="AI11" i="64" s="1"/>
  <c r="AH10" i="64"/>
  <c r="AH11" i="64" s="1"/>
  <c r="AG10" i="64"/>
  <c r="AG11" i="64" s="1"/>
  <c r="AF10" i="64"/>
  <c r="AF11" i="64" s="1"/>
  <c r="AE10" i="64"/>
  <c r="AE11" i="64" s="1"/>
  <c r="AD10" i="64"/>
  <c r="AD11" i="64" s="1"/>
  <c r="AC10" i="64"/>
  <c r="AC11" i="64" s="1"/>
  <c r="AB10" i="64"/>
  <c r="AB11" i="64" s="1"/>
  <c r="AA10" i="64"/>
  <c r="AA11" i="64" s="1"/>
  <c r="Z10" i="64"/>
  <c r="Z11" i="64" s="1"/>
  <c r="Y10" i="64"/>
  <c r="Y11" i="64" s="1"/>
  <c r="X10" i="64"/>
  <c r="X11" i="64" s="1"/>
  <c r="W10" i="64"/>
  <c r="W11" i="64" s="1"/>
  <c r="V10" i="64"/>
  <c r="V11" i="64" s="1"/>
  <c r="U10" i="64"/>
  <c r="U11" i="64" s="1"/>
  <c r="T10" i="64"/>
  <c r="S10" i="64"/>
  <c r="S11" i="64" s="1"/>
  <c r="R10" i="64"/>
  <c r="R11" i="64" s="1"/>
  <c r="Q10" i="64"/>
  <c r="Q11" i="64" s="1"/>
  <c r="P10" i="64"/>
  <c r="P11" i="64" s="1"/>
  <c r="O10" i="64"/>
  <c r="O11" i="64" s="1"/>
  <c r="N10" i="64"/>
  <c r="N11" i="64" s="1"/>
  <c r="AI8" i="63"/>
  <c r="AJ8" i="63"/>
  <c r="AK8" i="63"/>
  <c r="AL8" i="63"/>
  <c r="AH8" i="63"/>
  <c r="AD8" i="63"/>
  <c r="AE8" i="63"/>
  <c r="AF8" i="63"/>
  <c r="AG8" i="63"/>
  <c r="AC8" i="63"/>
  <c r="Y8" i="63"/>
  <c r="Z8" i="63"/>
  <c r="AA8" i="63"/>
  <c r="AB8" i="63"/>
  <c r="X8" i="63"/>
  <c r="T8" i="63"/>
  <c r="U8" i="63"/>
  <c r="V8" i="63"/>
  <c r="W8" i="63"/>
  <c r="S8" i="63"/>
  <c r="O8" i="63"/>
  <c r="P8" i="63"/>
  <c r="Q8" i="63"/>
  <c r="R8" i="63"/>
  <c r="N8" i="63"/>
  <c r="H85" i="63"/>
  <c r="F85" i="63"/>
  <c r="D84" i="63"/>
  <c r="G85" i="63" s="1"/>
  <c r="H80" i="63"/>
  <c r="F80" i="63"/>
  <c r="C76" i="63"/>
  <c r="C72" i="63"/>
  <c r="G80" i="63" s="1"/>
  <c r="B68" i="63"/>
  <c r="M20" i="63"/>
  <c r="CO14" i="63"/>
  <c r="CN14" i="63"/>
  <c r="CM14" i="63"/>
  <c r="CL14" i="63"/>
  <c r="CK14" i="63"/>
  <c r="CJ14" i="63"/>
  <c r="CI14" i="63"/>
  <c r="CH14" i="63"/>
  <c r="CG14" i="63"/>
  <c r="CF14" i="63"/>
  <c r="CE14" i="63"/>
  <c r="CD14" i="63"/>
  <c r="CC14" i="63"/>
  <c r="CB14" i="63"/>
  <c r="CA14" i="63"/>
  <c r="BZ14" i="63"/>
  <c r="BY14" i="63"/>
  <c r="BX14" i="63"/>
  <c r="BW14" i="63"/>
  <c r="BV14" i="63"/>
  <c r="BU14" i="63"/>
  <c r="BT14" i="63"/>
  <c r="BS14" i="63"/>
  <c r="BR14" i="63"/>
  <c r="BP11" i="63"/>
  <c r="BO11" i="63"/>
  <c r="BG11" i="63"/>
  <c r="AJ11" i="63"/>
  <c r="T11" i="63"/>
  <c r="S11" i="63"/>
  <c r="BQ10" i="63"/>
  <c r="BQ11" i="63" s="1"/>
  <c r="BP10" i="63"/>
  <c r="BO10" i="63"/>
  <c r="BN10" i="63"/>
  <c r="BN11" i="63" s="1"/>
  <c r="BM10" i="63"/>
  <c r="BM11" i="63" s="1"/>
  <c r="BL10" i="63"/>
  <c r="BL11" i="63" s="1"/>
  <c r="BK10" i="63"/>
  <c r="BK11" i="63" s="1"/>
  <c r="BJ10" i="63"/>
  <c r="BJ11" i="63" s="1"/>
  <c r="BI10" i="63"/>
  <c r="BI11" i="63" s="1"/>
  <c r="BH10" i="63"/>
  <c r="BH11" i="63" s="1"/>
  <c r="BG10" i="63"/>
  <c r="BF10" i="63"/>
  <c r="BF11" i="63" s="1"/>
  <c r="BE10" i="63"/>
  <c r="BE11" i="63" s="1"/>
  <c r="BD10" i="63"/>
  <c r="BD11" i="63" s="1"/>
  <c r="BC10" i="63"/>
  <c r="BC11" i="63" s="1"/>
  <c r="BB10" i="63"/>
  <c r="BB11" i="63" s="1"/>
  <c r="BA10" i="63"/>
  <c r="BA11" i="63" s="1"/>
  <c r="AZ10" i="63"/>
  <c r="AZ11" i="63" s="1"/>
  <c r="AY10" i="63"/>
  <c r="AY11" i="63" s="1"/>
  <c r="AX10" i="63"/>
  <c r="AX11" i="63" s="1"/>
  <c r="AW10" i="63"/>
  <c r="AW11" i="63" s="1"/>
  <c r="AV10" i="63"/>
  <c r="AV11" i="63" s="1"/>
  <c r="AU10" i="63"/>
  <c r="AU11" i="63" s="1"/>
  <c r="AT10" i="63"/>
  <c r="AT11" i="63" s="1"/>
  <c r="AS10" i="63"/>
  <c r="AS11" i="63" s="1"/>
  <c r="AR10" i="63"/>
  <c r="AR11" i="63" s="1"/>
  <c r="AQ10" i="63"/>
  <c r="AQ11" i="63" s="1"/>
  <c r="AP10" i="63"/>
  <c r="AP11" i="63" s="1"/>
  <c r="AO10" i="63"/>
  <c r="AO11" i="63" s="1"/>
  <c r="AN10" i="63"/>
  <c r="AN11" i="63" s="1"/>
  <c r="AM10" i="63"/>
  <c r="AM11" i="63" s="1"/>
  <c r="AL10" i="63"/>
  <c r="AL11" i="63" s="1"/>
  <c r="AK10" i="63"/>
  <c r="AK11" i="63" s="1"/>
  <c r="AJ10" i="63"/>
  <c r="AI10" i="63"/>
  <c r="AI11" i="63" s="1"/>
  <c r="AH10" i="63"/>
  <c r="AH11" i="63" s="1"/>
  <c r="AG10" i="63"/>
  <c r="AG11" i="63" s="1"/>
  <c r="AF10" i="63"/>
  <c r="AF11" i="63" s="1"/>
  <c r="AE10" i="63"/>
  <c r="AE11" i="63" s="1"/>
  <c r="AD10" i="63"/>
  <c r="AD11" i="63" s="1"/>
  <c r="AC10" i="63"/>
  <c r="AC11" i="63" s="1"/>
  <c r="AB10" i="63"/>
  <c r="AB11" i="63" s="1"/>
  <c r="AA10" i="63"/>
  <c r="AA11" i="63" s="1"/>
  <c r="Z10" i="63"/>
  <c r="Z11" i="63" s="1"/>
  <c r="Y10" i="63"/>
  <c r="Y11" i="63" s="1"/>
  <c r="X10" i="63"/>
  <c r="X11" i="63" s="1"/>
  <c r="W10" i="63"/>
  <c r="W11" i="63" s="1"/>
  <c r="V10" i="63"/>
  <c r="V11" i="63" s="1"/>
  <c r="U10" i="63"/>
  <c r="U11" i="63" s="1"/>
  <c r="T10" i="63"/>
  <c r="S10" i="63"/>
  <c r="R10" i="63"/>
  <c r="R11" i="63" s="1"/>
  <c r="Q10" i="63"/>
  <c r="Q11" i="63" s="1"/>
  <c r="P10" i="63"/>
  <c r="P11" i="63" s="1"/>
  <c r="O10" i="63"/>
  <c r="O11" i="63" s="1"/>
  <c r="N10" i="63"/>
  <c r="N11" i="63" s="1"/>
  <c r="N8" i="62"/>
  <c r="O8" i="62"/>
  <c r="P8" i="62"/>
  <c r="Q8" i="62"/>
  <c r="R8" i="62"/>
  <c r="S8" i="62"/>
  <c r="T8" i="62"/>
  <c r="U8" i="62"/>
  <c r="V8" i="62"/>
  <c r="W8" i="62"/>
  <c r="X8" i="62"/>
  <c r="Y8" i="62"/>
  <c r="Z8" i="62"/>
  <c r="AA8" i="62"/>
  <c r="AB8" i="62"/>
  <c r="AC8" i="62"/>
  <c r="AD8" i="62"/>
  <c r="AE8" i="62"/>
  <c r="AF8" i="62"/>
  <c r="AG8" i="62"/>
  <c r="AH8" i="62"/>
  <c r="AI8" i="62"/>
  <c r="AJ8" i="62"/>
  <c r="AK8" i="62"/>
  <c r="AL8" i="62"/>
  <c r="H80" i="64" l="1"/>
  <c r="E80" i="65"/>
  <c r="D85" i="63"/>
  <c r="D86" i="63" s="1"/>
  <c r="H85" i="64"/>
  <c r="F80" i="65"/>
  <c r="D86" i="65"/>
  <c r="D87" i="65" s="1"/>
  <c r="D88" i="65" s="1"/>
  <c r="E85" i="63"/>
  <c r="D85" i="65"/>
  <c r="D85" i="66"/>
  <c r="E80" i="63"/>
  <c r="E80" i="64"/>
  <c r="E85" i="65"/>
  <c r="F85" i="65"/>
  <c r="G86" i="68"/>
  <c r="D86" i="68"/>
  <c r="D87" i="68" s="1"/>
  <c r="M23" i="68"/>
  <c r="M24" i="68" s="1"/>
  <c r="N20" i="68"/>
  <c r="G81" i="68"/>
  <c r="E81" i="68"/>
  <c r="D81" i="68"/>
  <c r="H81" i="68"/>
  <c r="M21" i="66"/>
  <c r="M22" i="66" s="1"/>
  <c r="G85" i="66"/>
  <c r="H85" i="66"/>
  <c r="D86" i="66"/>
  <c r="D80" i="66"/>
  <c r="M23" i="65"/>
  <c r="M24" i="65" s="1"/>
  <c r="N20" i="65"/>
  <c r="E84" i="65"/>
  <c r="G85" i="65"/>
  <c r="D80" i="65"/>
  <c r="M21" i="64"/>
  <c r="M22" i="64" s="1"/>
  <c r="M23" i="64" s="1"/>
  <c r="M24" i="64" s="1"/>
  <c r="E84" i="64"/>
  <c r="D87" i="64"/>
  <c r="D88" i="64" s="1"/>
  <c r="D89" i="64" s="1"/>
  <c r="G85" i="64"/>
  <c r="M21" i="63"/>
  <c r="M22" i="63" s="1"/>
  <c r="N20" i="63" s="1"/>
  <c r="N21" i="63" s="1"/>
  <c r="N22" i="63" s="1"/>
  <c r="E84" i="63"/>
  <c r="D87" i="63"/>
  <c r="D88" i="63" s="1"/>
  <c r="D80" i="63"/>
  <c r="F85" i="62"/>
  <c r="D84" i="62"/>
  <c r="E85" i="62" s="1"/>
  <c r="C76" i="62"/>
  <c r="C72" i="62"/>
  <c r="G80" i="62" s="1"/>
  <c r="B68" i="62"/>
  <c r="M20" i="62"/>
  <c r="CO14" i="62"/>
  <c r="CN14" i="62"/>
  <c r="CM14" i="62"/>
  <c r="CL14" i="62"/>
  <c r="CK14" i="62"/>
  <c r="CJ14" i="62"/>
  <c r="CI14" i="62"/>
  <c r="CH14" i="62"/>
  <c r="CG14" i="62"/>
  <c r="CF14" i="62"/>
  <c r="CE14" i="62"/>
  <c r="CD14" i="62"/>
  <c r="CC14" i="62"/>
  <c r="CB14" i="62"/>
  <c r="CA14" i="62"/>
  <c r="BZ14" i="62"/>
  <c r="BY14" i="62"/>
  <c r="BX14" i="62"/>
  <c r="BW14" i="62"/>
  <c r="BV14" i="62"/>
  <c r="BU14" i="62"/>
  <c r="BT14" i="62"/>
  <c r="BS14" i="62"/>
  <c r="BR14" i="62"/>
  <c r="BB11" i="62"/>
  <c r="BQ10" i="62"/>
  <c r="BQ11" i="62" s="1"/>
  <c r="BP10" i="62"/>
  <c r="BP11" i="62" s="1"/>
  <c r="BO10" i="62"/>
  <c r="BO11" i="62" s="1"/>
  <c r="BN10" i="62"/>
  <c r="BN11" i="62" s="1"/>
  <c r="BM10" i="62"/>
  <c r="BM11" i="62" s="1"/>
  <c r="BL10" i="62"/>
  <c r="BL11" i="62" s="1"/>
  <c r="BK10" i="62"/>
  <c r="BK11" i="62" s="1"/>
  <c r="BJ10" i="62"/>
  <c r="BJ11" i="62" s="1"/>
  <c r="BI10" i="62"/>
  <c r="BI11" i="62" s="1"/>
  <c r="BH10" i="62"/>
  <c r="BH11" i="62" s="1"/>
  <c r="BG10" i="62"/>
  <c r="BG11" i="62" s="1"/>
  <c r="BF10" i="62"/>
  <c r="BF11" i="62" s="1"/>
  <c r="BE10" i="62"/>
  <c r="BE11" i="62" s="1"/>
  <c r="BD10" i="62"/>
  <c r="BD11" i="62" s="1"/>
  <c r="BC10" i="62"/>
  <c r="BC11" i="62" s="1"/>
  <c r="BB10" i="62"/>
  <c r="BA10" i="62"/>
  <c r="BA11" i="62" s="1"/>
  <c r="AZ10" i="62"/>
  <c r="AZ11" i="62" s="1"/>
  <c r="AY10" i="62"/>
  <c r="AY11" i="62" s="1"/>
  <c r="AX10" i="62"/>
  <c r="AX11" i="62" s="1"/>
  <c r="AW10" i="62"/>
  <c r="AW11" i="62" s="1"/>
  <c r="AV10" i="62"/>
  <c r="AV11" i="62" s="1"/>
  <c r="AU10" i="62"/>
  <c r="AU11" i="62" s="1"/>
  <c r="AT10" i="62"/>
  <c r="AT11" i="62" s="1"/>
  <c r="AS10" i="62"/>
  <c r="AS11" i="62" s="1"/>
  <c r="AR10" i="62"/>
  <c r="AR11" i="62" s="1"/>
  <c r="AQ10" i="62"/>
  <c r="AQ11" i="62" s="1"/>
  <c r="AP10" i="62"/>
  <c r="AP11" i="62" s="1"/>
  <c r="AO10" i="62"/>
  <c r="AO11" i="62" s="1"/>
  <c r="AN10" i="62"/>
  <c r="AN11" i="62" s="1"/>
  <c r="AM10" i="62"/>
  <c r="AM11" i="62" s="1"/>
  <c r="AL10" i="62"/>
  <c r="AL11" i="62" s="1"/>
  <c r="AK10" i="62"/>
  <c r="AK11" i="62" s="1"/>
  <c r="AJ10" i="62"/>
  <c r="AJ11" i="62" s="1"/>
  <c r="AI10" i="62"/>
  <c r="AI11" i="62" s="1"/>
  <c r="AH10" i="62"/>
  <c r="AH11" i="62" s="1"/>
  <c r="AG10" i="62"/>
  <c r="AG11" i="62" s="1"/>
  <c r="AF10" i="62"/>
  <c r="AF11" i="62" s="1"/>
  <c r="AE10" i="62"/>
  <c r="AE11" i="62" s="1"/>
  <c r="AD10" i="62"/>
  <c r="AD11" i="62" s="1"/>
  <c r="AC10" i="62"/>
  <c r="AC11" i="62" s="1"/>
  <c r="AB10" i="62"/>
  <c r="AB11" i="62" s="1"/>
  <c r="AA10" i="62"/>
  <c r="AA11" i="62" s="1"/>
  <c r="Z10" i="62"/>
  <c r="Z11" i="62" s="1"/>
  <c r="Y10" i="62"/>
  <c r="Y11" i="62" s="1"/>
  <c r="X10" i="62"/>
  <c r="X11" i="62" s="1"/>
  <c r="W10" i="62"/>
  <c r="W11" i="62" s="1"/>
  <c r="V10" i="62"/>
  <c r="V11" i="62" s="1"/>
  <c r="U10" i="62"/>
  <c r="U11" i="62" s="1"/>
  <c r="T10" i="62"/>
  <c r="T11" i="62" s="1"/>
  <c r="S10" i="62"/>
  <c r="S11" i="62" s="1"/>
  <c r="R10" i="62"/>
  <c r="R11" i="62" s="1"/>
  <c r="Q10" i="62"/>
  <c r="Q11" i="62" s="1"/>
  <c r="P10" i="62"/>
  <c r="P11" i="62" s="1"/>
  <c r="O10" i="62"/>
  <c r="O11" i="62" s="1"/>
  <c r="N10" i="62"/>
  <c r="N11" i="62" s="1"/>
  <c r="AI8" i="61"/>
  <c r="AJ8" i="61"/>
  <c r="AK8" i="61"/>
  <c r="AL8" i="61"/>
  <c r="AH8" i="61"/>
  <c r="AD8" i="61"/>
  <c r="AE8" i="61"/>
  <c r="AF8" i="61"/>
  <c r="AG8" i="61"/>
  <c r="AC8" i="61"/>
  <c r="Y8" i="61"/>
  <c r="Z8" i="61"/>
  <c r="AA8" i="61"/>
  <c r="AB8" i="61"/>
  <c r="X8" i="61"/>
  <c r="T8" i="61"/>
  <c r="U8" i="61"/>
  <c r="V8" i="61"/>
  <c r="W8" i="61"/>
  <c r="S8" i="61"/>
  <c r="O8" i="61"/>
  <c r="P8" i="61"/>
  <c r="Q8" i="61"/>
  <c r="R8" i="61"/>
  <c r="N8" i="61"/>
  <c r="F85" i="61"/>
  <c r="D84" i="61"/>
  <c r="E85" i="61" s="1"/>
  <c r="H80" i="61"/>
  <c r="C76" i="61"/>
  <c r="C72" i="61"/>
  <c r="G80" i="61" s="1"/>
  <c r="B68" i="61"/>
  <c r="M20" i="61"/>
  <c r="CO14" i="61"/>
  <c r="CN14" i="61"/>
  <c r="CM14" i="61"/>
  <c r="CL14" i="61"/>
  <c r="CK14" i="61"/>
  <c r="CJ14" i="61"/>
  <c r="CI14" i="61"/>
  <c r="CH14" i="61"/>
  <c r="CG14" i="61"/>
  <c r="CF14" i="61"/>
  <c r="CE14" i="61"/>
  <c r="CD14" i="61"/>
  <c r="CC14" i="61"/>
  <c r="CB14" i="61"/>
  <c r="CA14" i="61"/>
  <c r="BZ14" i="61"/>
  <c r="BY14" i="61"/>
  <c r="BX14" i="61"/>
  <c r="BW14" i="61"/>
  <c r="BV14" i="61"/>
  <c r="BU14" i="61"/>
  <c r="BT14" i="61"/>
  <c r="BS14" i="61"/>
  <c r="BR14" i="61"/>
  <c r="BQ10" i="61"/>
  <c r="BQ11" i="61" s="1"/>
  <c r="BP10" i="61"/>
  <c r="BP11" i="61" s="1"/>
  <c r="BO10" i="61"/>
  <c r="BO11" i="61" s="1"/>
  <c r="BN10" i="61"/>
  <c r="BN11" i="61" s="1"/>
  <c r="BM10" i="61"/>
  <c r="BM11" i="61" s="1"/>
  <c r="BL10" i="61"/>
  <c r="BL11" i="61" s="1"/>
  <c r="BK10" i="61"/>
  <c r="BK11" i="61" s="1"/>
  <c r="BJ10" i="61"/>
  <c r="BJ11" i="61" s="1"/>
  <c r="BI10" i="61"/>
  <c r="BI11" i="61" s="1"/>
  <c r="BH10" i="61"/>
  <c r="BH11" i="61" s="1"/>
  <c r="BG10" i="61"/>
  <c r="BG11" i="61" s="1"/>
  <c r="BF10" i="61"/>
  <c r="BF11" i="61" s="1"/>
  <c r="BE10" i="61"/>
  <c r="BE11" i="61" s="1"/>
  <c r="BD10" i="61"/>
  <c r="BD11" i="61" s="1"/>
  <c r="BC10" i="61"/>
  <c r="BC11" i="61" s="1"/>
  <c r="BB10" i="61"/>
  <c r="BB11" i="61" s="1"/>
  <c r="BA10" i="61"/>
  <c r="BA11" i="61" s="1"/>
  <c r="AZ10" i="61"/>
  <c r="AZ11" i="61" s="1"/>
  <c r="AY10" i="61"/>
  <c r="AY11" i="61" s="1"/>
  <c r="AX10" i="61"/>
  <c r="AX11" i="61" s="1"/>
  <c r="AW10" i="61"/>
  <c r="AW11" i="61" s="1"/>
  <c r="AV10" i="61"/>
  <c r="AV11" i="61" s="1"/>
  <c r="AU10" i="61"/>
  <c r="AU11" i="61" s="1"/>
  <c r="AT10" i="61"/>
  <c r="AT11" i="61" s="1"/>
  <c r="AS10" i="61"/>
  <c r="AS11" i="61" s="1"/>
  <c r="AR10" i="61"/>
  <c r="AR11" i="61" s="1"/>
  <c r="AQ10" i="61"/>
  <c r="AQ11" i="61" s="1"/>
  <c r="AP10" i="61"/>
  <c r="AP11" i="61" s="1"/>
  <c r="AO10" i="61"/>
  <c r="AO11" i="61" s="1"/>
  <c r="AN10" i="61"/>
  <c r="AN11" i="61" s="1"/>
  <c r="AM10" i="61"/>
  <c r="AM11" i="61" s="1"/>
  <c r="AL10" i="61"/>
  <c r="AL11" i="61" s="1"/>
  <c r="AK10" i="61"/>
  <c r="AK11" i="61" s="1"/>
  <c r="AJ10" i="61"/>
  <c r="AJ11" i="61" s="1"/>
  <c r="AI10" i="61"/>
  <c r="AI11" i="61" s="1"/>
  <c r="AH10" i="61"/>
  <c r="AH11" i="61" s="1"/>
  <c r="AG10" i="61"/>
  <c r="AG11" i="61" s="1"/>
  <c r="AF10" i="61"/>
  <c r="AF11" i="61" s="1"/>
  <c r="AE10" i="61"/>
  <c r="AE11" i="61" s="1"/>
  <c r="AD10" i="61"/>
  <c r="AD11" i="61" s="1"/>
  <c r="AC10" i="61"/>
  <c r="AC11" i="61" s="1"/>
  <c r="AB10" i="61"/>
  <c r="AB11" i="61" s="1"/>
  <c r="AA10" i="61"/>
  <c r="AA11" i="61" s="1"/>
  <c r="Z10" i="61"/>
  <c r="Z11" i="61" s="1"/>
  <c r="Y10" i="61"/>
  <c r="Y11" i="61" s="1"/>
  <c r="X10" i="61"/>
  <c r="X11" i="61" s="1"/>
  <c r="W10" i="61"/>
  <c r="W11" i="61" s="1"/>
  <c r="V10" i="61"/>
  <c r="V11" i="61" s="1"/>
  <c r="U10" i="61"/>
  <c r="U11" i="61" s="1"/>
  <c r="T10" i="61"/>
  <c r="T11" i="61" s="1"/>
  <c r="S10" i="61"/>
  <c r="S11" i="61" s="1"/>
  <c r="R10" i="61"/>
  <c r="R11" i="61" s="1"/>
  <c r="Q10" i="61"/>
  <c r="Q11" i="61" s="1"/>
  <c r="P10" i="61"/>
  <c r="P11" i="61" s="1"/>
  <c r="O10" i="61"/>
  <c r="O11" i="61" s="1"/>
  <c r="N10" i="61"/>
  <c r="N11" i="61" s="1"/>
  <c r="AI8" i="60"/>
  <c r="AJ8" i="60"/>
  <c r="AK8" i="60"/>
  <c r="AL8" i="60"/>
  <c r="AH8" i="60"/>
  <c r="AD8" i="60"/>
  <c r="AE8" i="60"/>
  <c r="AF8" i="60"/>
  <c r="AG8" i="60"/>
  <c r="AC8" i="60"/>
  <c r="Y8" i="60"/>
  <c r="Z8" i="60"/>
  <c r="AA8" i="60"/>
  <c r="AB8" i="60"/>
  <c r="X8" i="60"/>
  <c r="T8" i="60"/>
  <c r="U8" i="60"/>
  <c r="V8" i="60"/>
  <c r="W8" i="60"/>
  <c r="S8" i="60"/>
  <c r="O8" i="60"/>
  <c r="P8" i="60"/>
  <c r="Q8" i="60"/>
  <c r="R8" i="60"/>
  <c r="N8" i="60"/>
  <c r="D84" i="60"/>
  <c r="E85" i="60" s="1"/>
  <c r="H80" i="60"/>
  <c r="C76" i="60"/>
  <c r="C72" i="60"/>
  <c r="G80" i="60" s="1"/>
  <c r="B68" i="60"/>
  <c r="M20" i="60"/>
  <c r="CO14" i="60"/>
  <c r="CN14" i="60"/>
  <c r="CM14" i="60"/>
  <c r="CL14" i="60"/>
  <c r="CK14" i="60"/>
  <c r="CJ14" i="60"/>
  <c r="CI14" i="60"/>
  <c r="CH14" i="60"/>
  <c r="CG14" i="60"/>
  <c r="CF14" i="60"/>
  <c r="CE14" i="60"/>
  <c r="CD14" i="60"/>
  <c r="CC14" i="60"/>
  <c r="CB14" i="60"/>
  <c r="CA14" i="60"/>
  <c r="BZ14" i="60"/>
  <c r="BY14" i="60"/>
  <c r="BX14" i="60"/>
  <c r="BW14" i="60"/>
  <c r="BV14" i="60"/>
  <c r="BU14" i="60"/>
  <c r="BT14" i="60"/>
  <c r="BS14" i="60"/>
  <c r="BR14" i="60"/>
  <c r="BQ10" i="60"/>
  <c r="BQ11" i="60" s="1"/>
  <c r="BP10" i="60"/>
  <c r="BP11" i="60" s="1"/>
  <c r="BO10" i="60"/>
  <c r="BO11" i="60" s="1"/>
  <c r="BN10" i="60"/>
  <c r="BN11" i="60" s="1"/>
  <c r="BM10" i="60"/>
  <c r="BM11" i="60" s="1"/>
  <c r="BL10" i="60"/>
  <c r="BL11" i="60" s="1"/>
  <c r="BK10" i="60"/>
  <c r="BK11" i="60" s="1"/>
  <c r="BJ10" i="60"/>
  <c r="BJ11" i="60" s="1"/>
  <c r="BI10" i="60"/>
  <c r="BI11" i="60" s="1"/>
  <c r="BH10" i="60"/>
  <c r="BH11" i="60" s="1"/>
  <c r="BG10" i="60"/>
  <c r="BG11" i="60" s="1"/>
  <c r="BF10" i="60"/>
  <c r="BF11" i="60" s="1"/>
  <c r="BE10" i="60"/>
  <c r="BE11" i="60" s="1"/>
  <c r="BD10" i="60"/>
  <c r="BD11" i="60" s="1"/>
  <c r="BC10" i="60"/>
  <c r="BC11" i="60" s="1"/>
  <c r="BB10" i="60"/>
  <c r="BB11" i="60" s="1"/>
  <c r="BA10" i="60"/>
  <c r="BA11" i="60" s="1"/>
  <c r="AZ10" i="60"/>
  <c r="AZ11" i="60" s="1"/>
  <c r="AY10" i="60"/>
  <c r="AY11" i="60" s="1"/>
  <c r="AX10" i="60"/>
  <c r="AX11" i="60" s="1"/>
  <c r="AW10" i="60"/>
  <c r="AW11" i="60" s="1"/>
  <c r="AV10" i="60"/>
  <c r="AV11" i="60" s="1"/>
  <c r="AU10" i="60"/>
  <c r="AU11" i="60" s="1"/>
  <c r="AT10" i="60"/>
  <c r="AT11" i="60" s="1"/>
  <c r="AS10" i="60"/>
  <c r="AS11" i="60" s="1"/>
  <c r="AR10" i="60"/>
  <c r="AR11" i="60" s="1"/>
  <c r="AQ10" i="60"/>
  <c r="AQ11" i="60" s="1"/>
  <c r="AP10" i="60"/>
  <c r="AP11" i="60" s="1"/>
  <c r="AO10" i="60"/>
  <c r="AO11" i="60" s="1"/>
  <c r="AN10" i="60"/>
  <c r="AN11" i="60" s="1"/>
  <c r="AM10" i="60"/>
  <c r="AM11" i="60" s="1"/>
  <c r="AL10" i="60"/>
  <c r="AL11" i="60" s="1"/>
  <c r="AK10" i="60"/>
  <c r="AK11" i="60" s="1"/>
  <c r="AJ10" i="60"/>
  <c r="AJ11" i="60" s="1"/>
  <c r="AI10" i="60"/>
  <c r="AI11" i="60" s="1"/>
  <c r="AH10" i="60"/>
  <c r="AH11" i="60" s="1"/>
  <c r="AG10" i="60"/>
  <c r="AG11" i="60" s="1"/>
  <c r="AF10" i="60"/>
  <c r="AF11" i="60" s="1"/>
  <c r="AE10" i="60"/>
  <c r="AE11" i="60" s="1"/>
  <c r="AD10" i="60"/>
  <c r="AD11" i="60" s="1"/>
  <c r="AC10" i="60"/>
  <c r="AC11" i="60" s="1"/>
  <c r="AB10" i="60"/>
  <c r="AB11" i="60" s="1"/>
  <c r="AA10" i="60"/>
  <c r="AA11" i="60" s="1"/>
  <c r="Z10" i="60"/>
  <c r="Z11" i="60" s="1"/>
  <c r="Y10" i="60"/>
  <c r="Y11" i="60" s="1"/>
  <c r="X10" i="60"/>
  <c r="X11" i="60" s="1"/>
  <c r="W10" i="60"/>
  <c r="W11" i="60" s="1"/>
  <c r="V10" i="60"/>
  <c r="V11" i="60" s="1"/>
  <c r="U10" i="60"/>
  <c r="U11" i="60" s="1"/>
  <c r="T10" i="60"/>
  <c r="T11" i="60" s="1"/>
  <c r="S10" i="60"/>
  <c r="S11" i="60" s="1"/>
  <c r="R10" i="60"/>
  <c r="R11" i="60" s="1"/>
  <c r="Q10" i="60"/>
  <c r="Q11" i="60" s="1"/>
  <c r="P10" i="60"/>
  <c r="P11" i="60" s="1"/>
  <c r="O10" i="60"/>
  <c r="O11" i="60" s="1"/>
  <c r="N10" i="60"/>
  <c r="N11" i="60" s="1"/>
  <c r="AI8" i="59"/>
  <c r="AJ8" i="59"/>
  <c r="AK8" i="59"/>
  <c r="AL8" i="59"/>
  <c r="AH8" i="59"/>
  <c r="AD8" i="59"/>
  <c r="AE8" i="59"/>
  <c r="AF8" i="59"/>
  <c r="AG8" i="59"/>
  <c r="AC8" i="59"/>
  <c r="Y8" i="59"/>
  <c r="Z8" i="59"/>
  <c r="AA8" i="59"/>
  <c r="AB8" i="59"/>
  <c r="X8" i="59"/>
  <c r="T8" i="59"/>
  <c r="U8" i="59"/>
  <c r="V8" i="59"/>
  <c r="W8" i="59"/>
  <c r="S8" i="59"/>
  <c r="O8" i="59"/>
  <c r="P8" i="59"/>
  <c r="Q8" i="59"/>
  <c r="R8" i="59"/>
  <c r="N8" i="59"/>
  <c r="F85" i="59"/>
  <c r="D84" i="59"/>
  <c r="E85" i="59" s="1"/>
  <c r="H80" i="59"/>
  <c r="C76" i="59"/>
  <c r="C72" i="59"/>
  <c r="G80" i="59" s="1"/>
  <c r="B68" i="59"/>
  <c r="M20"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J11" i="59"/>
  <c r="BB11" i="59"/>
  <c r="AL11" i="59"/>
  <c r="BQ10" i="59"/>
  <c r="BQ11" i="59" s="1"/>
  <c r="BP10" i="59"/>
  <c r="BP11" i="59" s="1"/>
  <c r="BO10" i="59"/>
  <c r="BO11" i="59" s="1"/>
  <c r="BN10" i="59"/>
  <c r="BN11" i="59" s="1"/>
  <c r="BM10" i="59"/>
  <c r="BM11" i="59" s="1"/>
  <c r="BL10" i="59"/>
  <c r="BL11" i="59" s="1"/>
  <c r="BK10" i="59"/>
  <c r="BK11" i="59" s="1"/>
  <c r="BJ10" i="59"/>
  <c r="BI10" i="59"/>
  <c r="BI11" i="59" s="1"/>
  <c r="BH10" i="59"/>
  <c r="BH11" i="59" s="1"/>
  <c r="BG10" i="59"/>
  <c r="BG11" i="59" s="1"/>
  <c r="BF10" i="59"/>
  <c r="BF11" i="59" s="1"/>
  <c r="BE10" i="59"/>
  <c r="BE11" i="59" s="1"/>
  <c r="BD10" i="59"/>
  <c r="BD11" i="59" s="1"/>
  <c r="BC10" i="59"/>
  <c r="BC11" i="59" s="1"/>
  <c r="BB10" i="59"/>
  <c r="BA10" i="59"/>
  <c r="BA11" i="59" s="1"/>
  <c r="AZ10" i="59"/>
  <c r="AZ11" i="59" s="1"/>
  <c r="AY10" i="59"/>
  <c r="AY11" i="59" s="1"/>
  <c r="AX10" i="59"/>
  <c r="AX11" i="59" s="1"/>
  <c r="AW10" i="59"/>
  <c r="AW11" i="59" s="1"/>
  <c r="AV10" i="59"/>
  <c r="AV11" i="59" s="1"/>
  <c r="AU10" i="59"/>
  <c r="AU11" i="59" s="1"/>
  <c r="AT10" i="59"/>
  <c r="AT11" i="59" s="1"/>
  <c r="AS10" i="59"/>
  <c r="AS11" i="59" s="1"/>
  <c r="AR10" i="59"/>
  <c r="AR11" i="59" s="1"/>
  <c r="AQ10" i="59"/>
  <c r="AQ11" i="59" s="1"/>
  <c r="AP10" i="59"/>
  <c r="AP11" i="59" s="1"/>
  <c r="AO10" i="59"/>
  <c r="AO11" i="59" s="1"/>
  <c r="AN10" i="59"/>
  <c r="AN11" i="59" s="1"/>
  <c r="AM10" i="59"/>
  <c r="AM11" i="59" s="1"/>
  <c r="AL10" i="59"/>
  <c r="AK10" i="59"/>
  <c r="AK11" i="59" s="1"/>
  <c r="AJ10" i="59"/>
  <c r="AJ11" i="59" s="1"/>
  <c r="AI10" i="59"/>
  <c r="AI11" i="59" s="1"/>
  <c r="AH10" i="59"/>
  <c r="AH11" i="59" s="1"/>
  <c r="AG10" i="59"/>
  <c r="AG11" i="59" s="1"/>
  <c r="AF10" i="59"/>
  <c r="AF11" i="59" s="1"/>
  <c r="AE10" i="59"/>
  <c r="AE11" i="59" s="1"/>
  <c r="AD10" i="59"/>
  <c r="AD11" i="59" s="1"/>
  <c r="AC10" i="59"/>
  <c r="AC11" i="59" s="1"/>
  <c r="AB10" i="59"/>
  <c r="AB11" i="59" s="1"/>
  <c r="AA10" i="59"/>
  <c r="AA11" i="59" s="1"/>
  <c r="Z10" i="59"/>
  <c r="Z11" i="59" s="1"/>
  <c r="Y10" i="59"/>
  <c r="Y11" i="59" s="1"/>
  <c r="X10" i="59"/>
  <c r="X11" i="59" s="1"/>
  <c r="W10" i="59"/>
  <c r="W11" i="59" s="1"/>
  <c r="V10" i="59"/>
  <c r="V11" i="59" s="1"/>
  <c r="U10" i="59"/>
  <c r="U11" i="59" s="1"/>
  <c r="T10" i="59"/>
  <c r="T11" i="59" s="1"/>
  <c r="S10" i="59"/>
  <c r="S11" i="59" s="1"/>
  <c r="R10" i="59"/>
  <c r="R11" i="59" s="1"/>
  <c r="Q10" i="59"/>
  <c r="Q11" i="59" s="1"/>
  <c r="P10" i="59"/>
  <c r="P11" i="59" s="1"/>
  <c r="O10" i="59"/>
  <c r="O11" i="59" s="1"/>
  <c r="N10" i="59"/>
  <c r="N11" i="59" s="1"/>
  <c r="AI8" i="58"/>
  <c r="AJ8" i="58"/>
  <c r="AK8" i="58"/>
  <c r="AL8" i="58"/>
  <c r="AH8" i="58"/>
  <c r="AD8" i="58"/>
  <c r="AE8" i="58"/>
  <c r="AF8" i="58"/>
  <c r="AG8" i="58"/>
  <c r="AC8" i="58"/>
  <c r="Y8" i="58"/>
  <c r="Z8" i="58"/>
  <c r="AA8" i="58"/>
  <c r="AB8" i="58"/>
  <c r="X8" i="58"/>
  <c r="W8" i="58"/>
  <c r="T8" i="58"/>
  <c r="U8" i="58"/>
  <c r="V8" i="58"/>
  <c r="S8" i="58"/>
  <c r="O8" i="58"/>
  <c r="P8" i="58"/>
  <c r="Q8" i="58"/>
  <c r="R8" i="58"/>
  <c r="N8" i="58"/>
  <c r="F85" i="58"/>
  <c r="D84" i="58"/>
  <c r="D85" i="58" s="1"/>
  <c r="H80" i="58"/>
  <c r="C76" i="58"/>
  <c r="C72" i="58"/>
  <c r="G80" i="58" s="1"/>
  <c r="B68" i="58"/>
  <c r="M20" i="58"/>
  <c r="CO14" i="58"/>
  <c r="CN14" i="58"/>
  <c r="CM14" i="58"/>
  <c r="CL14" i="58"/>
  <c r="CK14" i="58"/>
  <c r="CJ14" i="58"/>
  <c r="CI14" i="58"/>
  <c r="CH14" i="58"/>
  <c r="CG14" i="58"/>
  <c r="CF14" i="58"/>
  <c r="CE14" i="58"/>
  <c r="CD14" i="58"/>
  <c r="CC14" i="58"/>
  <c r="CB14" i="58"/>
  <c r="CA14" i="58"/>
  <c r="BZ14" i="58"/>
  <c r="BY14" i="58"/>
  <c r="BX14" i="58"/>
  <c r="BW14" i="58"/>
  <c r="BV14" i="58"/>
  <c r="BU14" i="58"/>
  <c r="BT14" i="58"/>
  <c r="BS14" i="58"/>
  <c r="BR14" i="58"/>
  <c r="BQ10" i="58"/>
  <c r="BQ11" i="58" s="1"/>
  <c r="BP10" i="58"/>
  <c r="BP11" i="58" s="1"/>
  <c r="BO10" i="58"/>
  <c r="BO11" i="58" s="1"/>
  <c r="BN10" i="58"/>
  <c r="BN11" i="58" s="1"/>
  <c r="BM10" i="58"/>
  <c r="BM11" i="58" s="1"/>
  <c r="BL10" i="58"/>
  <c r="BL11" i="58" s="1"/>
  <c r="BK10" i="58"/>
  <c r="BK11" i="58" s="1"/>
  <c r="BJ10" i="58"/>
  <c r="BJ11" i="58" s="1"/>
  <c r="BI10" i="58"/>
  <c r="BI11" i="58" s="1"/>
  <c r="BH10" i="58"/>
  <c r="BH11" i="58" s="1"/>
  <c r="BG10" i="58"/>
  <c r="BG11" i="58" s="1"/>
  <c r="BF10" i="58"/>
  <c r="BF11" i="58" s="1"/>
  <c r="BE10" i="58"/>
  <c r="BE11" i="58" s="1"/>
  <c r="BD10" i="58"/>
  <c r="BD11" i="58" s="1"/>
  <c r="BC10" i="58"/>
  <c r="BC11" i="58" s="1"/>
  <c r="BB10" i="58"/>
  <c r="BB11" i="58" s="1"/>
  <c r="BA10" i="58"/>
  <c r="BA11" i="58" s="1"/>
  <c r="AZ10" i="58"/>
  <c r="AZ11" i="58" s="1"/>
  <c r="AY10" i="58"/>
  <c r="AY11" i="58" s="1"/>
  <c r="AX10" i="58"/>
  <c r="AX11" i="58" s="1"/>
  <c r="AW10" i="58"/>
  <c r="AW11" i="58" s="1"/>
  <c r="AV10" i="58"/>
  <c r="AV11" i="58" s="1"/>
  <c r="AU10" i="58"/>
  <c r="AU11" i="58" s="1"/>
  <c r="AT10" i="58"/>
  <c r="AT11" i="58" s="1"/>
  <c r="AS10" i="58"/>
  <c r="AS11" i="58" s="1"/>
  <c r="AR10" i="58"/>
  <c r="AR11" i="58" s="1"/>
  <c r="AQ10" i="58"/>
  <c r="AQ11" i="58" s="1"/>
  <c r="AP10" i="58"/>
  <c r="AP11" i="58" s="1"/>
  <c r="AO10" i="58"/>
  <c r="AO11" i="58" s="1"/>
  <c r="AN10" i="58"/>
  <c r="AN11" i="58" s="1"/>
  <c r="AM10" i="58"/>
  <c r="AM11" i="58" s="1"/>
  <c r="AL10" i="58"/>
  <c r="AL11" i="58" s="1"/>
  <c r="AK10" i="58"/>
  <c r="AK11" i="58" s="1"/>
  <c r="AJ10" i="58"/>
  <c r="AJ11" i="58" s="1"/>
  <c r="AI10" i="58"/>
  <c r="AI11" i="58" s="1"/>
  <c r="AH10" i="58"/>
  <c r="AH11" i="58" s="1"/>
  <c r="AG10" i="58"/>
  <c r="AG11" i="58" s="1"/>
  <c r="AF10" i="58"/>
  <c r="AF11" i="58" s="1"/>
  <c r="AE10" i="58"/>
  <c r="AE11" i="58" s="1"/>
  <c r="AD10" i="58"/>
  <c r="AD11" i="58" s="1"/>
  <c r="AC10" i="58"/>
  <c r="AC11" i="58" s="1"/>
  <c r="AB10" i="58"/>
  <c r="AB11" i="58" s="1"/>
  <c r="AA10" i="58"/>
  <c r="AA11" i="58" s="1"/>
  <c r="Z10" i="58"/>
  <c r="Z11" i="58" s="1"/>
  <c r="Y10" i="58"/>
  <c r="Y11" i="58" s="1"/>
  <c r="X10" i="58"/>
  <c r="X11" i="58" s="1"/>
  <c r="W10" i="58"/>
  <c r="W11" i="58" s="1"/>
  <c r="V10" i="58"/>
  <c r="V11" i="58" s="1"/>
  <c r="U10" i="58"/>
  <c r="U11" i="58" s="1"/>
  <c r="T10" i="58"/>
  <c r="T11" i="58" s="1"/>
  <c r="S10" i="58"/>
  <c r="S11" i="58" s="1"/>
  <c r="R10" i="58"/>
  <c r="R11" i="58" s="1"/>
  <c r="Q10" i="58"/>
  <c r="Q11" i="58" s="1"/>
  <c r="P10" i="58"/>
  <c r="P11" i="58" s="1"/>
  <c r="O10" i="58"/>
  <c r="O11" i="58" s="1"/>
  <c r="N10" i="58"/>
  <c r="N11" i="58" s="1"/>
  <c r="AI8" i="57"/>
  <c r="AJ8" i="57"/>
  <c r="AK8" i="57"/>
  <c r="AL8" i="57"/>
  <c r="AH8" i="57"/>
  <c r="AD8" i="57"/>
  <c r="AE8" i="57"/>
  <c r="AF8" i="57"/>
  <c r="AG8" i="57"/>
  <c r="AC8" i="57"/>
  <c r="Y8" i="57"/>
  <c r="Z8" i="57"/>
  <c r="AA8" i="57"/>
  <c r="AB8" i="57"/>
  <c r="X8" i="57"/>
  <c r="T8" i="57"/>
  <c r="U8" i="57"/>
  <c r="V8" i="57"/>
  <c r="W8" i="57"/>
  <c r="S8" i="57"/>
  <c r="O8" i="57"/>
  <c r="P8" i="57"/>
  <c r="Q8" i="57"/>
  <c r="R8" i="57"/>
  <c r="N8" i="57"/>
  <c r="D84" i="57"/>
  <c r="D85" i="57" s="1"/>
  <c r="C76" i="57"/>
  <c r="C72" i="57"/>
  <c r="F80" i="57" s="1"/>
  <c r="B68" i="57"/>
  <c r="M20" i="57"/>
  <c r="CO14" i="57"/>
  <c r="CN14" i="57"/>
  <c r="CM14" i="57"/>
  <c r="CL14" i="57"/>
  <c r="CK14" i="57"/>
  <c r="CJ14" i="57"/>
  <c r="CI14" i="57"/>
  <c r="CH14" i="57"/>
  <c r="CG14" i="57"/>
  <c r="CF14" i="57"/>
  <c r="CE14" i="57"/>
  <c r="CD14" i="57"/>
  <c r="CC14" i="57"/>
  <c r="CB14" i="57"/>
  <c r="CA14" i="57"/>
  <c r="BZ14" i="57"/>
  <c r="BY14" i="57"/>
  <c r="BX14" i="57"/>
  <c r="BW14" i="57"/>
  <c r="BV14" i="57"/>
  <c r="BU14" i="57"/>
  <c r="BT14" i="57"/>
  <c r="BS14" i="57"/>
  <c r="BR14" i="57"/>
  <c r="BQ10" i="57"/>
  <c r="BQ11" i="57" s="1"/>
  <c r="BP10" i="57"/>
  <c r="BP11" i="57" s="1"/>
  <c r="BO10" i="57"/>
  <c r="BO11" i="57" s="1"/>
  <c r="BN10" i="57"/>
  <c r="BN11" i="57" s="1"/>
  <c r="BM10" i="57"/>
  <c r="BM11" i="57" s="1"/>
  <c r="BL10" i="57"/>
  <c r="BL11" i="57" s="1"/>
  <c r="BK10" i="57"/>
  <c r="BK11" i="57" s="1"/>
  <c r="BJ10" i="57"/>
  <c r="BJ11" i="57" s="1"/>
  <c r="BI10" i="57"/>
  <c r="BI11" i="57" s="1"/>
  <c r="BH10" i="57"/>
  <c r="BH11" i="57" s="1"/>
  <c r="BG10" i="57"/>
  <c r="BG11" i="57" s="1"/>
  <c r="BF10" i="57"/>
  <c r="BF11" i="57" s="1"/>
  <c r="BE10" i="57"/>
  <c r="BE11" i="57" s="1"/>
  <c r="BD10" i="57"/>
  <c r="BD11" i="57" s="1"/>
  <c r="BC10" i="57"/>
  <c r="BC11" i="57" s="1"/>
  <c r="BB10" i="57"/>
  <c r="BB11" i="57" s="1"/>
  <c r="BA10" i="57"/>
  <c r="BA11" i="57" s="1"/>
  <c r="AZ10" i="57"/>
  <c r="AZ11" i="57" s="1"/>
  <c r="AY10" i="57"/>
  <c r="AY11" i="57" s="1"/>
  <c r="AX10" i="57"/>
  <c r="AX11" i="57" s="1"/>
  <c r="AW10" i="57"/>
  <c r="AW11" i="57" s="1"/>
  <c r="AV10" i="57"/>
  <c r="AV11" i="57" s="1"/>
  <c r="AU10" i="57"/>
  <c r="AU11" i="57" s="1"/>
  <c r="AT10" i="57"/>
  <c r="AT11" i="57" s="1"/>
  <c r="AS10" i="57"/>
  <c r="AS11" i="57" s="1"/>
  <c r="AR10" i="57"/>
  <c r="AR11" i="57" s="1"/>
  <c r="AQ10" i="57"/>
  <c r="AQ11" i="57" s="1"/>
  <c r="AP10" i="57"/>
  <c r="AP11" i="57" s="1"/>
  <c r="AO10" i="57"/>
  <c r="AO11" i="57" s="1"/>
  <c r="AN10" i="57"/>
  <c r="AN11" i="57" s="1"/>
  <c r="AM10" i="57"/>
  <c r="AM11" i="57" s="1"/>
  <c r="AL10" i="57"/>
  <c r="AL11" i="57" s="1"/>
  <c r="AK10" i="57"/>
  <c r="AK11" i="57" s="1"/>
  <c r="AJ10" i="57"/>
  <c r="AJ11" i="57" s="1"/>
  <c r="AI10" i="57"/>
  <c r="AI11" i="57" s="1"/>
  <c r="AH10" i="57"/>
  <c r="AH11" i="57" s="1"/>
  <c r="AG10" i="57"/>
  <c r="AG11" i="57" s="1"/>
  <c r="AF10" i="57"/>
  <c r="AF11" i="57" s="1"/>
  <c r="AE10" i="57"/>
  <c r="AE11" i="57" s="1"/>
  <c r="AD10" i="57"/>
  <c r="AD11" i="57" s="1"/>
  <c r="AC10" i="57"/>
  <c r="AC11" i="57" s="1"/>
  <c r="AB10" i="57"/>
  <c r="AB11" i="57" s="1"/>
  <c r="AA10" i="57"/>
  <c r="AA11" i="57" s="1"/>
  <c r="Z10" i="57"/>
  <c r="Z11" i="57" s="1"/>
  <c r="Y10" i="57"/>
  <c r="Y11" i="57" s="1"/>
  <c r="X10" i="57"/>
  <c r="X11" i="57" s="1"/>
  <c r="W10" i="57"/>
  <c r="W11" i="57" s="1"/>
  <c r="V10" i="57"/>
  <c r="V11" i="57" s="1"/>
  <c r="U10" i="57"/>
  <c r="U11" i="57" s="1"/>
  <c r="T10" i="57"/>
  <c r="T11" i="57" s="1"/>
  <c r="S10" i="57"/>
  <c r="S11" i="57" s="1"/>
  <c r="R10" i="57"/>
  <c r="R11" i="57" s="1"/>
  <c r="Q10" i="57"/>
  <c r="Q11" i="57" s="1"/>
  <c r="P10" i="57"/>
  <c r="P11" i="57" s="1"/>
  <c r="O10" i="57"/>
  <c r="O11" i="57" s="1"/>
  <c r="N10" i="57"/>
  <c r="N11" i="57" s="1"/>
  <c r="AI8" i="56"/>
  <c r="AJ8" i="56"/>
  <c r="AK8" i="56"/>
  <c r="AL8" i="56"/>
  <c r="AH8" i="56"/>
  <c r="AD8" i="56"/>
  <c r="AE8" i="56"/>
  <c r="AF8" i="56"/>
  <c r="AG8" i="56"/>
  <c r="AC8" i="56"/>
  <c r="Y8" i="56"/>
  <c r="Z8" i="56"/>
  <c r="AA8" i="56"/>
  <c r="AB8" i="56"/>
  <c r="X8" i="56"/>
  <c r="T8" i="56"/>
  <c r="U8" i="56"/>
  <c r="V8" i="56"/>
  <c r="W8" i="56"/>
  <c r="S8" i="56"/>
  <c r="O8" i="56"/>
  <c r="P8" i="56"/>
  <c r="Q8" i="56"/>
  <c r="R8" i="56"/>
  <c r="N8" i="56"/>
  <c r="D85" i="56"/>
  <c r="D84" i="56"/>
  <c r="E85" i="56" s="1"/>
  <c r="H80" i="56"/>
  <c r="C76" i="56"/>
  <c r="C72" i="56"/>
  <c r="G80" i="56" s="1"/>
  <c r="B68" i="56"/>
  <c r="M20" i="56"/>
  <c r="CO14" i="56"/>
  <c r="CN14" i="56"/>
  <c r="CM14" i="56"/>
  <c r="CL14" i="56"/>
  <c r="CK14" i="56"/>
  <c r="CJ14" i="56"/>
  <c r="CI14" i="56"/>
  <c r="CH14" i="56"/>
  <c r="CG14" i="56"/>
  <c r="CF14" i="56"/>
  <c r="CE14" i="56"/>
  <c r="CD14" i="56"/>
  <c r="CC14" i="56"/>
  <c r="CB14" i="56"/>
  <c r="CA14" i="56"/>
  <c r="BZ14" i="56"/>
  <c r="BY14" i="56"/>
  <c r="BX14" i="56"/>
  <c r="BW14" i="56"/>
  <c r="BV14" i="56"/>
  <c r="BU14" i="56"/>
  <c r="BT14" i="56"/>
  <c r="BS14" i="56"/>
  <c r="BR14" i="56"/>
  <c r="BQ10" i="56"/>
  <c r="BQ11" i="56" s="1"/>
  <c r="BP10" i="56"/>
  <c r="BP11" i="56" s="1"/>
  <c r="BO10" i="56"/>
  <c r="BO11" i="56" s="1"/>
  <c r="BN10" i="56"/>
  <c r="BN11" i="56" s="1"/>
  <c r="BM10" i="56"/>
  <c r="BM11" i="56" s="1"/>
  <c r="BL10" i="56"/>
  <c r="BL11" i="56" s="1"/>
  <c r="BK10" i="56"/>
  <c r="BK11" i="56" s="1"/>
  <c r="BJ10" i="56"/>
  <c r="BJ11" i="56" s="1"/>
  <c r="BI10" i="56"/>
  <c r="BI11" i="56" s="1"/>
  <c r="BH10" i="56"/>
  <c r="BH11" i="56" s="1"/>
  <c r="BG10" i="56"/>
  <c r="BG11" i="56" s="1"/>
  <c r="BF10" i="56"/>
  <c r="BF11" i="56" s="1"/>
  <c r="BE10" i="56"/>
  <c r="BE11" i="56" s="1"/>
  <c r="BD10" i="56"/>
  <c r="BD11" i="56" s="1"/>
  <c r="BC10" i="56"/>
  <c r="BC11" i="56" s="1"/>
  <c r="BB10" i="56"/>
  <c r="BB11" i="56" s="1"/>
  <c r="BA10" i="56"/>
  <c r="BA11" i="56" s="1"/>
  <c r="AZ10" i="56"/>
  <c r="AZ11" i="56" s="1"/>
  <c r="AY10" i="56"/>
  <c r="AY11" i="56" s="1"/>
  <c r="AX10" i="56"/>
  <c r="AX11" i="56" s="1"/>
  <c r="AW10" i="56"/>
  <c r="AW11" i="56" s="1"/>
  <c r="AV10" i="56"/>
  <c r="AV11" i="56" s="1"/>
  <c r="AU10" i="56"/>
  <c r="AU11" i="56" s="1"/>
  <c r="AT10" i="56"/>
  <c r="AT11" i="56" s="1"/>
  <c r="AS10" i="56"/>
  <c r="AS11" i="56" s="1"/>
  <c r="AR10" i="56"/>
  <c r="AR11" i="56" s="1"/>
  <c r="AQ10" i="56"/>
  <c r="AQ11" i="56" s="1"/>
  <c r="AP10" i="56"/>
  <c r="AP11" i="56" s="1"/>
  <c r="AO10" i="56"/>
  <c r="AO11" i="56" s="1"/>
  <c r="AN10" i="56"/>
  <c r="AN11" i="56" s="1"/>
  <c r="AM10" i="56"/>
  <c r="AM11" i="56" s="1"/>
  <c r="AL10" i="56"/>
  <c r="AL11" i="56" s="1"/>
  <c r="AK10" i="56"/>
  <c r="AK11" i="56" s="1"/>
  <c r="AJ10" i="56"/>
  <c r="AJ11" i="56" s="1"/>
  <c r="AI10" i="56"/>
  <c r="AI11" i="56" s="1"/>
  <c r="AH10" i="56"/>
  <c r="AH11" i="56" s="1"/>
  <c r="AG10" i="56"/>
  <c r="AG11" i="56" s="1"/>
  <c r="AF10" i="56"/>
  <c r="AF11" i="56" s="1"/>
  <c r="AE10" i="56"/>
  <c r="AE11" i="56" s="1"/>
  <c r="AD10" i="56"/>
  <c r="AD11" i="56" s="1"/>
  <c r="AC10" i="56"/>
  <c r="AC11" i="56" s="1"/>
  <c r="AB10" i="56"/>
  <c r="AB11" i="56" s="1"/>
  <c r="AA10" i="56"/>
  <c r="AA11" i="56" s="1"/>
  <c r="Z10" i="56"/>
  <c r="Z11" i="56" s="1"/>
  <c r="Y10" i="56"/>
  <c r="Y11" i="56" s="1"/>
  <c r="X10" i="56"/>
  <c r="X11" i="56" s="1"/>
  <c r="W10" i="56"/>
  <c r="W11" i="56" s="1"/>
  <c r="V10" i="56"/>
  <c r="V11" i="56" s="1"/>
  <c r="U10" i="56"/>
  <c r="U11" i="56" s="1"/>
  <c r="T10" i="56"/>
  <c r="T11" i="56" s="1"/>
  <c r="S10" i="56"/>
  <c r="S11" i="56" s="1"/>
  <c r="R10" i="56"/>
  <c r="R11" i="56" s="1"/>
  <c r="Q10" i="56"/>
  <c r="Q11" i="56" s="1"/>
  <c r="P10" i="56"/>
  <c r="P11" i="56" s="1"/>
  <c r="O10" i="56"/>
  <c r="O11" i="56" s="1"/>
  <c r="N10" i="56"/>
  <c r="N11" i="56" s="1"/>
  <c r="AI8" i="55"/>
  <c r="AJ8" i="55"/>
  <c r="AK8" i="55"/>
  <c r="AL8" i="55"/>
  <c r="AH8" i="55"/>
  <c r="AD8" i="55"/>
  <c r="AE8" i="55"/>
  <c r="AF8" i="55"/>
  <c r="AG8" i="55"/>
  <c r="AC8" i="55"/>
  <c r="Y8" i="55"/>
  <c r="Z8" i="55"/>
  <c r="AA8" i="55"/>
  <c r="AB8" i="55"/>
  <c r="X8" i="55"/>
  <c r="T8" i="55"/>
  <c r="U8" i="55"/>
  <c r="V8" i="55"/>
  <c r="W8" i="55"/>
  <c r="S8" i="55"/>
  <c r="O8" i="55"/>
  <c r="P8" i="55"/>
  <c r="Q8" i="55"/>
  <c r="R8" i="55"/>
  <c r="N8" i="55"/>
  <c r="D84" i="55"/>
  <c r="E85" i="55" s="1"/>
  <c r="H80" i="55"/>
  <c r="D80" i="55"/>
  <c r="C76" i="55"/>
  <c r="C72" i="55"/>
  <c r="G80" i="55" s="1"/>
  <c r="B68" i="55"/>
  <c r="M20" i="55"/>
  <c r="CO14" i="55"/>
  <c r="CN14" i="55"/>
  <c r="CM14" i="55"/>
  <c r="CL14" i="55"/>
  <c r="CK14" i="55"/>
  <c r="CJ14" i="55"/>
  <c r="CI14" i="55"/>
  <c r="CH14" i="55"/>
  <c r="CG14" i="55"/>
  <c r="CF14" i="55"/>
  <c r="CE14" i="55"/>
  <c r="CD14" i="55"/>
  <c r="CC14" i="55"/>
  <c r="CB14" i="55"/>
  <c r="CA14" i="55"/>
  <c r="BZ14" i="55"/>
  <c r="BY14" i="55"/>
  <c r="BX14" i="55"/>
  <c r="BW14" i="55"/>
  <c r="BV14" i="55"/>
  <c r="BU14" i="55"/>
  <c r="BT14" i="55"/>
  <c r="BS14" i="55"/>
  <c r="BR14" i="55"/>
  <c r="BJ11" i="55"/>
  <c r="BB11" i="55"/>
  <c r="BQ10" i="55"/>
  <c r="BQ11" i="55" s="1"/>
  <c r="BP10" i="55"/>
  <c r="BP11" i="55" s="1"/>
  <c r="BO10" i="55"/>
  <c r="BO11" i="55" s="1"/>
  <c r="BN10" i="55"/>
  <c r="BN11" i="55" s="1"/>
  <c r="BM10" i="55"/>
  <c r="BM11" i="55" s="1"/>
  <c r="BL10" i="55"/>
  <c r="BL11" i="55" s="1"/>
  <c r="BK10" i="55"/>
  <c r="BK11" i="55" s="1"/>
  <c r="BJ10" i="55"/>
  <c r="BI10" i="55"/>
  <c r="BI11" i="55" s="1"/>
  <c r="BH10" i="55"/>
  <c r="BH11" i="55" s="1"/>
  <c r="BG10" i="55"/>
  <c r="BG11" i="55" s="1"/>
  <c r="BF10" i="55"/>
  <c r="BF11" i="55" s="1"/>
  <c r="BE10" i="55"/>
  <c r="BE11" i="55" s="1"/>
  <c r="BD10" i="55"/>
  <c r="BD11" i="55" s="1"/>
  <c r="BC10" i="55"/>
  <c r="BC11" i="55" s="1"/>
  <c r="BB10" i="55"/>
  <c r="BA10" i="55"/>
  <c r="BA11" i="55" s="1"/>
  <c r="AZ10" i="55"/>
  <c r="AZ11" i="55" s="1"/>
  <c r="AY10" i="55"/>
  <c r="AY11" i="55" s="1"/>
  <c r="AX10" i="55"/>
  <c r="AX11" i="55" s="1"/>
  <c r="AW10" i="55"/>
  <c r="AW11" i="55" s="1"/>
  <c r="AV10" i="55"/>
  <c r="AV11" i="55" s="1"/>
  <c r="AU10" i="55"/>
  <c r="AU11" i="55" s="1"/>
  <c r="AT10" i="55"/>
  <c r="AT11" i="55" s="1"/>
  <c r="AS10" i="55"/>
  <c r="AS11" i="55" s="1"/>
  <c r="AR10" i="55"/>
  <c r="AR11" i="55" s="1"/>
  <c r="AQ10" i="55"/>
  <c r="AQ11" i="55" s="1"/>
  <c r="AP10" i="55"/>
  <c r="AP11" i="55" s="1"/>
  <c r="AO10" i="55"/>
  <c r="AO11" i="55" s="1"/>
  <c r="AN10" i="55"/>
  <c r="AN11" i="55" s="1"/>
  <c r="AM10" i="55"/>
  <c r="AM11" i="55" s="1"/>
  <c r="AL10" i="55"/>
  <c r="AL11" i="55" s="1"/>
  <c r="AK10" i="55"/>
  <c r="AK11" i="55" s="1"/>
  <c r="AJ10" i="55"/>
  <c r="AJ11" i="55" s="1"/>
  <c r="AI10" i="55"/>
  <c r="AI11" i="55" s="1"/>
  <c r="AH10" i="55"/>
  <c r="AH11" i="55" s="1"/>
  <c r="AG10" i="55"/>
  <c r="AG11" i="55" s="1"/>
  <c r="AF10" i="55"/>
  <c r="AF11" i="55" s="1"/>
  <c r="AE10" i="55"/>
  <c r="AE11" i="55" s="1"/>
  <c r="AD10" i="55"/>
  <c r="AD11" i="55" s="1"/>
  <c r="AC10" i="55"/>
  <c r="AC11" i="55" s="1"/>
  <c r="AB10" i="55"/>
  <c r="AB11" i="55" s="1"/>
  <c r="AA10" i="55"/>
  <c r="AA11" i="55" s="1"/>
  <c r="Z10" i="55"/>
  <c r="Z11" i="55" s="1"/>
  <c r="Y10" i="55"/>
  <c r="Y11" i="55" s="1"/>
  <c r="X10" i="55"/>
  <c r="X11" i="55" s="1"/>
  <c r="W10" i="55"/>
  <c r="W11" i="55" s="1"/>
  <c r="V10" i="55"/>
  <c r="V11" i="55" s="1"/>
  <c r="U10" i="55"/>
  <c r="U11" i="55" s="1"/>
  <c r="T10" i="55"/>
  <c r="T11" i="55" s="1"/>
  <c r="S10" i="55"/>
  <c r="S11" i="55" s="1"/>
  <c r="R10" i="55"/>
  <c r="R11" i="55" s="1"/>
  <c r="Q10" i="55"/>
  <c r="Q11" i="55" s="1"/>
  <c r="P10" i="55"/>
  <c r="P11" i="55" s="1"/>
  <c r="O10" i="55"/>
  <c r="O11" i="55" s="1"/>
  <c r="N10" i="55"/>
  <c r="N11" i="55" s="1"/>
  <c r="AI8" i="54"/>
  <c r="AJ8" i="54"/>
  <c r="AK8" i="54"/>
  <c r="AL8" i="54"/>
  <c r="AH8" i="54"/>
  <c r="AD8" i="54"/>
  <c r="AE8" i="54"/>
  <c r="AF8" i="54"/>
  <c r="AG8" i="54"/>
  <c r="AC8" i="54"/>
  <c r="Y8" i="54"/>
  <c r="Z8" i="54"/>
  <c r="AA8" i="54"/>
  <c r="AB8" i="54"/>
  <c r="X8" i="54"/>
  <c r="T8" i="54"/>
  <c r="U8" i="54"/>
  <c r="V8" i="54"/>
  <c r="W8" i="54"/>
  <c r="S8" i="54"/>
  <c r="O8" i="54"/>
  <c r="P8" i="54"/>
  <c r="Q8" i="54"/>
  <c r="R8" i="54"/>
  <c r="N8" i="54"/>
  <c r="D85" i="54"/>
  <c r="C77" i="54"/>
  <c r="C73" i="54"/>
  <c r="B69" i="54"/>
  <c r="M20" i="54"/>
  <c r="CO14" i="54"/>
  <c r="CN14" i="54"/>
  <c r="CM14" i="54"/>
  <c r="CL14" i="54"/>
  <c r="CK14" i="54"/>
  <c r="CJ14" i="54"/>
  <c r="CI14" i="54"/>
  <c r="CH14" i="54"/>
  <c r="CG14" i="54"/>
  <c r="CF14" i="54"/>
  <c r="CE14" i="54"/>
  <c r="CD14" i="54"/>
  <c r="CC14" i="54"/>
  <c r="CB14" i="54"/>
  <c r="CA14" i="54"/>
  <c r="BZ14" i="54"/>
  <c r="BY14" i="54"/>
  <c r="BX14" i="54"/>
  <c r="BW14" i="54"/>
  <c r="BV14" i="54"/>
  <c r="BU14" i="54"/>
  <c r="BT14" i="54"/>
  <c r="BS14" i="54"/>
  <c r="BR14" i="54"/>
  <c r="BQ10" i="54"/>
  <c r="BQ11" i="54" s="1"/>
  <c r="BP10" i="54"/>
  <c r="BP11" i="54" s="1"/>
  <c r="BO10" i="54"/>
  <c r="BO11" i="54" s="1"/>
  <c r="BN10" i="54"/>
  <c r="BN11" i="54" s="1"/>
  <c r="BM10" i="54"/>
  <c r="BM11" i="54" s="1"/>
  <c r="BL10" i="54"/>
  <c r="BL11" i="54" s="1"/>
  <c r="BK10" i="54"/>
  <c r="BK11" i="54" s="1"/>
  <c r="BJ10" i="54"/>
  <c r="BJ11" i="54" s="1"/>
  <c r="BI10" i="54"/>
  <c r="BI11" i="54" s="1"/>
  <c r="BH10" i="54"/>
  <c r="BH11" i="54" s="1"/>
  <c r="BG10" i="54"/>
  <c r="BG11" i="54" s="1"/>
  <c r="BF10" i="54"/>
  <c r="BF11" i="54" s="1"/>
  <c r="BE10" i="54"/>
  <c r="BE11" i="54" s="1"/>
  <c r="BD10" i="54"/>
  <c r="BD11" i="54" s="1"/>
  <c r="BC10" i="54"/>
  <c r="BC11" i="54" s="1"/>
  <c r="BB10" i="54"/>
  <c r="BB11" i="54" s="1"/>
  <c r="BA10" i="54"/>
  <c r="BA11" i="54" s="1"/>
  <c r="AZ10" i="54"/>
  <c r="AZ11" i="54" s="1"/>
  <c r="AY10" i="54"/>
  <c r="AY11" i="54" s="1"/>
  <c r="AX10" i="54"/>
  <c r="AX11" i="54" s="1"/>
  <c r="AW10" i="54"/>
  <c r="AW11" i="54" s="1"/>
  <c r="AV10" i="54"/>
  <c r="AV11" i="54" s="1"/>
  <c r="AU10" i="54"/>
  <c r="AU11" i="54" s="1"/>
  <c r="AT10" i="54"/>
  <c r="AT11" i="54" s="1"/>
  <c r="AS10" i="54"/>
  <c r="AS11" i="54" s="1"/>
  <c r="AR10" i="54"/>
  <c r="AR11" i="54" s="1"/>
  <c r="AQ10" i="54"/>
  <c r="AQ11" i="54" s="1"/>
  <c r="AP10" i="54"/>
  <c r="AP11" i="54" s="1"/>
  <c r="AO10" i="54"/>
  <c r="AO11" i="54" s="1"/>
  <c r="AN10" i="54"/>
  <c r="AN11" i="54" s="1"/>
  <c r="AM10" i="54"/>
  <c r="AM11" i="54" s="1"/>
  <c r="AL10" i="54"/>
  <c r="AL11" i="54" s="1"/>
  <c r="AK10" i="54"/>
  <c r="AK11" i="54" s="1"/>
  <c r="AJ10" i="54"/>
  <c r="AJ11" i="54" s="1"/>
  <c r="AI10" i="54"/>
  <c r="AI11" i="54" s="1"/>
  <c r="AH10" i="54"/>
  <c r="AH11" i="54" s="1"/>
  <c r="AG10" i="54"/>
  <c r="AG11" i="54" s="1"/>
  <c r="AF10" i="54"/>
  <c r="AF11" i="54" s="1"/>
  <c r="AE10" i="54"/>
  <c r="AE11" i="54" s="1"/>
  <c r="AD10" i="54"/>
  <c r="AD11" i="54" s="1"/>
  <c r="AC10" i="54"/>
  <c r="AC11" i="54" s="1"/>
  <c r="AB10" i="54"/>
  <c r="AB11" i="54" s="1"/>
  <c r="AA10" i="54"/>
  <c r="AA11" i="54" s="1"/>
  <c r="Z10" i="54"/>
  <c r="Z11" i="54" s="1"/>
  <c r="Y10" i="54"/>
  <c r="Y11" i="54" s="1"/>
  <c r="X10" i="54"/>
  <c r="X11" i="54" s="1"/>
  <c r="W10" i="54"/>
  <c r="W11" i="54" s="1"/>
  <c r="V10" i="54"/>
  <c r="V11" i="54" s="1"/>
  <c r="U10" i="54"/>
  <c r="U11" i="54" s="1"/>
  <c r="T10" i="54"/>
  <c r="T11" i="54" s="1"/>
  <c r="S10" i="54"/>
  <c r="S11" i="54" s="1"/>
  <c r="R10" i="54"/>
  <c r="R11" i="54" s="1"/>
  <c r="Q10" i="54"/>
  <c r="Q11" i="54" s="1"/>
  <c r="P10" i="54"/>
  <c r="P11" i="54" s="1"/>
  <c r="O10" i="54"/>
  <c r="O11" i="54" s="1"/>
  <c r="N10" i="54"/>
  <c r="N11" i="54" s="1"/>
  <c r="AI8" i="53"/>
  <c r="AJ8" i="53"/>
  <c r="AK8" i="53"/>
  <c r="AL8" i="53"/>
  <c r="AH8" i="53"/>
  <c r="AD8" i="53"/>
  <c r="AE8" i="53"/>
  <c r="AF8" i="53"/>
  <c r="AG8" i="53"/>
  <c r="AC8" i="53"/>
  <c r="Y8" i="53"/>
  <c r="Z8" i="53"/>
  <c r="AA8" i="53"/>
  <c r="AB8" i="53"/>
  <c r="X8" i="53"/>
  <c r="T8" i="53"/>
  <c r="U8" i="53"/>
  <c r="V8" i="53"/>
  <c r="W8" i="53"/>
  <c r="S8" i="53"/>
  <c r="O8" i="53"/>
  <c r="P8" i="53"/>
  <c r="Q8" i="53"/>
  <c r="R8" i="53"/>
  <c r="N8" i="53"/>
  <c r="D85" i="53"/>
  <c r="H81" i="53"/>
  <c r="C77" i="53"/>
  <c r="C73" i="53"/>
  <c r="G81" i="53" s="1"/>
  <c r="B69" i="53"/>
  <c r="M20" i="53"/>
  <c r="CO14" i="53"/>
  <c r="CN14" i="53"/>
  <c r="CM14" i="53"/>
  <c r="CL14" i="53"/>
  <c r="CK14" i="53"/>
  <c r="CJ14" i="53"/>
  <c r="CI14" i="53"/>
  <c r="CH14" i="53"/>
  <c r="CG14" i="53"/>
  <c r="CF14" i="53"/>
  <c r="CE14" i="53"/>
  <c r="CD14" i="53"/>
  <c r="CC14" i="53"/>
  <c r="CB14" i="53"/>
  <c r="CA14" i="53"/>
  <c r="BZ14" i="53"/>
  <c r="BY14" i="53"/>
  <c r="BX14" i="53"/>
  <c r="BW14" i="53"/>
  <c r="BV14" i="53"/>
  <c r="BU14" i="53"/>
  <c r="BT14" i="53"/>
  <c r="BS14" i="53"/>
  <c r="BR14" i="53"/>
  <c r="BQ10" i="53"/>
  <c r="BQ11" i="53" s="1"/>
  <c r="BP10" i="53"/>
  <c r="BP11" i="53" s="1"/>
  <c r="BO10" i="53"/>
  <c r="BO11" i="53" s="1"/>
  <c r="BN10" i="53"/>
  <c r="BN11" i="53" s="1"/>
  <c r="BM10" i="53"/>
  <c r="BM11" i="53" s="1"/>
  <c r="BL10" i="53"/>
  <c r="BL11" i="53" s="1"/>
  <c r="BK10" i="53"/>
  <c r="BK11" i="53" s="1"/>
  <c r="BJ10" i="53"/>
  <c r="BJ11" i="53" s="1"/>
  <c r="BI10" i="53"/>
  <c r="BI11" i="53" s="1"/>
  <c r="BH10" i="53"/>
  <c r="BH11" i="53" s="1"/>
  <c r="BG10" i="53"/>
  <c r="BG11" i="53" s="1"/>
  <c r="BF10" i="53"/>
  <c r="BF11" i="53" s="1"/>
  <c r="BE10" i="53"/>
  <c r="BE11" i="53" s="1"/>
  <c r="BD10" i="53"/>
  <c r="BD11" i="53" s="1"/>
  <c r="BC10" i="53"/>
  <c r="BC11" i="53" s="1"/>
  <c r="BB10" i="53"/>
  <c r="BB11" i="53" s="1"/>
  <c r="BA10" i="53"/>
  <c r="BA11" i="53" s="1"/>
  <c r="AZ10" i="53"/>
  <c r="AZ11" i="53" s="1"/>
  <c r="AY10" i="53"/>
  <c r="AY11" i="53" s="1"/>
  <c r="AX10" i="53"/>
  <c r="AX11" i="53" s="1"/>
  <c r="AW10" i="53"/>
  <c r="AW11" i="53" s="1"/>
  <c r="AV10" i="53"/>
  <c r="AV11" i="53" s="1"/>
  <c r="AU10" i="53"/>
  <c r="AU11" i="53" s="1"/>
  <c r="AT10" i="53"/>
  <c r="AT11" i="53" s="1"/>
  <c r="AS10" i="53"/>
  <c r="AS11" i="53" s="1"/>
  <c r="AR10" i="53"/>
  <c r="AR11" i="53" s="1"/>
  <c r="AQ10" i="53"/>
  <c r="AQ11" i="53" s="1"/>
  <c r="AP10" i="53"/>
  <c r="AP11" i="53" s="1"/>
  <c r="AO10" i="53"/>
  <c r="AO11" i="53" s="1"/>
  <c r="AN10" i="53"/>
  <c r="AN11" i="53" s="1"/>
  <c r="AM10" i="53"/>
  <c r="AM11" i="53" s="1"/>
  <c r="AL10" i="53"/>
  <c r="AL11" i="53" s="1"/>
  <c r="AK10" i="53"/>
  <c r="AK11" i="53" s="1"/>
  <c r="AJ10" i="53"/>
  <c r="AJ11" i="53" s="1"/>
  <c r="AI10" i="53"/>
  <c r="AI11" i="53" s="1"/>
  <c r="AH10" i="53"/>
  <c r="AH11" i="53" s="1"/>
  <c r="AG10" i="53"/>
  <c r="AG11" i="53" s="1"/>
  <c r="AF10" i="53"/>
  <c r="AF11" i="53" s="1"/>
  <c r="AE10" i="53"/>
  <c r="AE11" i="53" s="1"/>
  <c r="AD10" i="53"/>
  <c r="AD11" i="53" s="1"/>
  <c r="AC10" i="53"/>
  <c r="AC11" i="53" s="1"/>
  <c r="AB10" i="53"/>
  <c r="AB11" i="53" s="1"/>
  <c r="AA10" i="53"/>
  <c r="AA11" i="53" s="1"/>
  <c r="Z10" i="53"/>
  <c r="Z11" i="53" s="1"/>
  <c r="Y10" i="53"/>
  <c r="Y11" i="53" s="1"/>
  <c r="X10" i="53"/>
  <c r="X11" i="53" s="1"/>
  <c r="W10" i="53"/>
  <c r="W11" i="53" s="1"/>
  <c r="V10" i="53"/>
  <c r="V11" i="53" s="1"/>
  <c r="U10" i="53"/>
  <c r="U11" i="53" s="1"/>
  <c r="T10" i="53"/>
  <c r="T11" i="53" s="1"/>
  <c r="S10" i="53"/>
  <c r="S11" i="53" s="1"/>
  <c r="R10" i="53"/>
  <c r="R11" i="53" s="1"/>
  <c r="Q10" i="53"/>
  <c r="Q11" i="53" s="1"/>
  <c r="P10" i="53"/>
  <c r="P11" i="53" s="1"/>
  <c r="O10" i="53"/>
  <c r="O11" i="53" s="1"/>
  <c r="N10" i="53"/>
  <c r="N11" i="53" s="1"/>
  <c r="AI8" i="52"/>
  <c r="AJ8" i="52"/>
  <c r="AK8" i="52"/>
  <c r="AL8" i="52"/>
  <c r="AH8" i="52"/>
  <c r="AD8" i="52"/>
  <c r="AE8" i="52"/>
  <c r="AF8" i="52"/>
  <c r="AG8" i="52"/>
  <c r="AC8" i="52"/>
  <c r="Y8" i="52"/>
  <c r="Z8" i="52"/>
  <c r="AA8" i="52"/>
  <c r="AB8" i="52"/>
  <c r="X8" i="52"/>
  <c r="T8" i="52"/>
  <c r="U8" i="52"/>
  <c r="V8" i="52"/>
  <c r="W8" i="52"/>
  <c r="S8" i="52"/>
  <c r="O8" i="52"/>
  <c r="P8" i="52"/>
  <c r="Q8" i="52"/>
  <c r="R8" i="52"/>
  <c r="N8" i="52"/>
  <c r="D85" i="52"/>
  <c r="H81" i="52"/>
  <c r="C77" i="52"/>
  <c r="C73" i="52"/>
  <c r="G81" i="52" s="1"/>
  <c r="B69" i="52"/>
  <c r="M20" i="52"/>
  <c r="CO14" i="52"/>
  <c r="CN14" i="52"/>
  <c r="CM14" i="52"/>
  <c r="CL14" i="52"/>
  <c r="CK14" i="52"/>
  <c r="CJ14" i="52"/>
  <c r="CI14" i="52"/>
  <c r="CH14" i="52"/>
  <c r="CG14" i="52"/>
  <c r="CF14" i="52"/>
  <c r="CE14" i="52"/>
  <c r="CD14" i="52"/>
  <c r="CC14" i="52"/>
  <c r="CB14" i="52"/>
  <c r="CA14" i="52"/>
  <c r="BZ14" i="52"/>
  <c r="BY14" i="52"/>
  <c r="BX14" i="52"/>
  <c r="BW14" i="52"/>
  <c r="BV14" i="52"/>
  <c r="BU14" i="52"/>
  <c r="BT14" i="52"/>
  <c r="BS14" i="52"/>
  <c r="BR14" i="52"/>
  <c r="BQ10" i="52"/>
  <c r="BQ11" i="52" s="1"/>
  <c r="BP10" i="52"/>
  <c r="BP11" i="52" s="1"/>
  <c r="BO10" i="52"/>
  <c r="BO11" i="52" s="1"/>
  <c r="BN10" i="52"/>
  <c r="BN11" i="52" s="1"/>
  <c r="BM10" i="52"/>
  <c r="BM11" i="52" s="1"/>
  <c r="BL10" i="52"/>
  <c r="BL11" i="52" s="1"/>
  <c r="BK10" i="52"/>
  <c r="BK11" i="52" s="1"/>
  <c r="BJ10" i="52"/>
  <c r="BJ11" i="52" s="1"/>
  <c r="BI10" i="52"/>
  <c r="BI11" i="52" s="1"/>
  <c r="BH10" i="52"/>
  <c r="BH11" i="52" s="1"/>
  <c r="BG10" i="52"/>
  <c r="BG11" i="52" s="1"/>
  <c r="BF10" i="52"/>
  <c r="BF11" i="52" s="1"/>
  <c r="BE10" i="52"/>
  <c r="BE11" i="52" s="1"/>
  <c r="BD10" i="52"/>
  <c r="BD11" i="52" s="1"/>
  <c r="BC10" i="52"/>
  <c r="BC11" i="52" s="1"/>
  <c r="BB10" i="52"/>
  <c r="BB11" i="52" s="1"/>
  <c r="BA10" i="52"/>
  <c r="BA11" i="52" s="1"/>
  <c r="AZ10" i="52"/>
  <c r="AZ11" i="52" s="1"/>
  <c r="AY10" i="52"/>
  <c r="AY11" i="52" s="1"/>
  <c r="AX10" i="52"/>
  <c r="AX11" i="52" s="1"/>
  <c r="AW10" i="52"/>
  <c r="AW11" i="52" s="1"/>
  <c r="AV10" i="52"/>
  <c r="AV11" i="52" s="1"/>
  <c r="AU10" i="52"/>
  <c r="AU11" i="52" s="1"/>
  <c r="AT10" i="52"/>
  <c r="AT11" i="52" s="1"/>
  <c r="AS10" i="52"/>
  <c r="AS11" i="52" s="1"/>
  <c r="AR10" i="52"/>
  <c r="AR11" i="52" s="1"/>
  <c r="AQ10" i="52"/>
  <c r="AQ11" i="52" s="1"/>
  <c r="AP10" i="52"/>
  <c r="AP11" i="52" s="1"/>
  <c r="AO10" i="52"/>
  <c r="AO11" i="52" s="1"/>
  <c r="AN10" i="52"/>
  <c r="AN11" i="52" s="1"/>
  <c r="AM10" i="52"/>
  <c r="AM11" i="52" s="1"/>
  <c r="AL10" i="52"/>
  <c r="AL11" i="52" s="1"/>
  <c r="AK10" i="52"/>
  <c r="AK11" i="52" s="1"/>
  <c r="AJ10" i="52"/>
  <c r="AJ11" i="52" s="1"/>
  <c r="AI10" i="52"/>
  <c r="AI11" i="52" s="1"/>
  <c r="AH10" i="52"/>
  <c r="AH11" i="52" s="1"/>
  <c r="AG10" i="52"/>
  <c r="AG11" i="52" s="1"/>
  <c r="AF10" i="52"/>
  <c r="AF11" i="52" s="1"/>
  <c r="AE10" i="52"/>
  <c r="AE11" i="52" s="1"/>
  <c r="AD10" i="52"/>
  <c r="AD11" i="52" s="1"/>
  <c r="AC10" i="52"/>
  <c r="AC11" i="52" s="1"/>
  <c r="AB10" i="52"/>
  <c r="AB11" i="52" s="1"/>
  <c r="AA10" i="52"/>
  <c r="AA11" i="52" s="1"/>
  <c r="Z10" i="52"/>
  <c r="Z11" i="52" s="1"/>
  <c r="Y10" i="52"/>
  <c r="Y11" i="52" s="1"/>
  <c r="X10" i="52"/>
  <c r="X11" i="52" s="1"/>
  <c r="W10" i="52"/>
  <c r="W11" i="52" s="1"/>
  <c r="V10" i="52"/>
  <c r="V11" i="52" s="1"/>
  <c r="U10" i="52"/>
  <c r="U11" i="52" s="1"/>
  <c r="T10" i="52"/>
  <c r="T11" i="52" s="1"/>
  <c r="S10" i="52"/>
  <c r="S11" i="52" s="1"/>
  <c r="R10" i="52"/>
  <c r="R11" i="52" s="1"/>
  <c r="Q10" i="52"/>
  <c r="Q11" i="52" s="1"/>
  <c r="P10" i="52"/>
  <c r="P11" i="52" s="1"/>
  <c r="O10" i="52"/>
  <c r="O11" i="52" s="1"/>
  <c r="N10" i="52"/>
  <c r="N11" i="52" s="1"/>
  <c r="AI8" i="51"/>
  <c r="AJ8" i="51"/>
  <c r="AK8" i="51"/>
  <c r="AL8" i="51"/>
  <c r="AH8" i="51"/>
  <c r="AD8" i="51"/>
  <c r="AE8" i="51"/>
  <c r="AF8" i="51"/>
  <c r="AG8" i="51"/>
  <c r="AC8" i="51"/>
  <c r="Y8" i="51"/>
  <c r="Z8" i="51"/>
  <c r="AA8" i="51"/>
  <c r="AB8" i="51"/>
  <c r="X8" i="51"/>
  <c r="T8" i="51"/>
  <c r="U8" i="51"/>
  <c r="V8" i="51"/>
  <c r="W8" i="51"/>
  <c r="S8" i="51"/>
  <c r="O8" i="51"/>
  <c r="P8" i="51"/>
  <c r="Q8" i="51"/>
  <c r="R8" i="51"/>
  <c r="N8" i="51"/>
  <c r="D85" i="51"/>
  <c r="H81" i="51"/>
  <c r="D81" i="51"/>
  <c r="C77" i="51"/>
  <c r="C73" i="51"/>
  <c r="G81" i="51" s="1"/>
  <c r="B69" i="51"/>
  <c r="M20" i="51"/>
  <c r="CO14" i="51"/>
  <c r="CN14" i="51"/>
  <c r="CM14" i="51"/>
  <c r="CL14" i="51"/>
  <c r="CK14" i="51"/>
  <c r="CJ14" i="51"/>
  <c r="CI14" i="51"/>
  <c r="CH14" i="51"/>
  <c r="CG14" i="51"/>
  <c r="CF14" i="51"/>
  <c r="CE14" i="51"/>
  <c r="CD14" i="51"/>
  <c r="CC14" i="51"/>
  <c r="CB14" i="51"/>
  <c r="CA14" i="51"/>
  <c r="BZ14" i="51"/>
  <c r="BY14" i="51"/>
  <c r="BX14" i="51"/>
  <c r="BW14" i="51"/>
  <c r="BV14" i="51"/>
  <c r="BU14" i="51"/>
  <c r="BT14" i="51"/>
  <c r="BS14" i="51"/>
  <c r="BR14" i="51"/>
  <c r="BQ10" i="51"/>
  <c r="BQ11" i="51" s="1"/>
  <c r="BP10" i="51"/>
  <c r="BP11" i="51" s="1"/>
  <c r="BO10" i="51"/>
  <c r="BO11" i="51" s="1"/>
  <c r="BN10" i="51"/>
  <c r="BN11" i="51" s="1"/>
  <c r="BM10" i="51"/>
  <c r="BM11" i="51" s="1"/>
  <c r="BL10" i="51"/>
  <c r="BL11" i="51" s="1"/>
  <c r="BK10" i="51"/>
  <c r="BK11" i="51" s="1"/>
  <c r="BJ10" i="51"/>
  <c r="BJ11" i="51" s="1"/>
  <c r="BI10" i="51"/>
  <c r="BI11" i="51" s="1"/>
  <c r="BH10" i="51"/>
  <c r="BH11" i="51" s="1"/>
  <c r="BG10" i="51"/>
  <c r="BG11" i="51" s="1"/>
  <c r="BF10" i="51"/>
  <c r="BF11" i="51" s="1"/>
  <c r="BE10" i="51"/>
  <c r="BE11" i="51" s="1"/>
  <c r="BD10" i="51"/>
  <c r="BD11" i="51" s="1"/>
  <c r="BC10" i="51"/>
  <c r="BC11" i="51" s="1"/>
  <c r="BB10" i="51"/>
  <c r="BB11" i="51" s="1"/>
  <c r="BA10" i="51"/>
  <c r="BA11" i="51" s="1"/>
  <c r="AZ10" i="51"/>
  <c r="AZ11" i="51" s="1"/>
  <c r="AY10" i="51"/>
  <c r="AY11" i="51" s="1"/>
  <c r="AX10" i="51"/>
  <c r="AX11" i="51" s="1"/>
  <c r="AW10" i="51"/>
  <c r="AW11" i="51" s="1"/>
  <c r="AV10" i="51"/>
  <c r="AV11" i="51" s="1"/>
  <c r="AU10" i="51"/>
  <c r="AU11" i="51" s="1"/>
  <c r="AT10" i="51"/>
  <c r="AT11" i="51" s="1"/>
  <c r="AS10" i="51"/>
  <c r="AS11" i="51" s="1"/>
  <c r="AR10" i="51"/>
  <c r="AR11" i="51" s="1"/>
  <c r="AQ10" i="51"/>
  <c r="AQ11" i="51" s="1"/>
  <c r="AP10" i="51"/>
  <c r="AP11" i="51" s="1"/>
  <c r="AO10" i="51"/>
  <c r="AO11" i="51" s="1"/>
  <c r="AN10" i="51"/>
  <c r="AN11" i="51" s="1"/>
  <c r="AM10" i="51"/>
  <c r="AM11" i="51" s="1"/>
  <c r="AL10" i="51"/>
  <c r="AL11" i="51" s="1"/>
  <c r="AK10" i="51"/>
  <c r="AK11" i="51" s="1"/>
  <c r="AJ10" i="51"/>
  <c r="AJ11" i="51" s="1"/>
  <c r="AI10" i="51"/>
  <c r="AI11" i="51" s="1"/>
  <c r="AH10" i="51"/>
  <c r="AH11" i="51" s="1"/>
  <c r="AG10" i="51"/>
  <c r="AG11" i="51" s="1"/>
  <c r="AF10" i="51"/>
  <c r="AF11" i="51" s="1"/>
  <c r="AE10" i="51"/>
  <c r="AE11" i="51" s="1"/>
  <c r="AD10" i="51"/>
  <c r="AD11" i="51" s="1"/>
  <c r="AC10" i="51"/>
  <c r="AC11" i="51" s="1"/>
  <c r="AB10" i="51"/>
  <c r="AB11" i="51" s="1"/>
  <c r="AA10" i="51"/>
  <c r="AA11" i="51" s="1"/>
  <c r="Z10" i="51"/>
  <c r="Z11" i="51" s="1"/>
  <c r="Y10" i="51"/>
  <c r="Y11" i="51" s="1"/>
  <c r="X10" i="51"/>
  <c r="X11" i="51" s="1"/>
  <c r="W10" i="51"/>
  <c r="W11" i="51" s="1"/>
  <c r="V10" i="51"/>
  <c r="V11" i="51" s="1"/>
  <c r="U10" i="51"/>
  <c r="U11" i="51" s="1"/>
  <c r="T10" i="51"/>
  <c r="T11" i="51" s="1"/>
  <c r="S10" i="51"/>
  <c r="S11" i="51" s="1"/>
  <c r="R10" i="51"/>
  <c r="R11" i="51" s="1"/>
  <c r="Q10" i="51"/>
  <c r="Q11" i="51" s="1"/>
  <c r="P10" i="51"/>
  <c r="P11" i="51" s="1"/>
  <c r="O10" i="51"/>
  <c r="O11" i="51" s="1"/>
  <c r="N10" i="51"/>
  <c r="N11" i="51" s="1"/>
  <c r="AI8" i="50"/>
  <c r="AJ8" i="50"/>
  <c r="AK8" i="50"/>
  <c r="AL8" i="50"/>
  <c r="AH8" i="50"/>
  <c r="AD8" i="50"/>
  <c r="AE8" i="50"/>
  <c r="AF8" i="50"/>
  <c r="AG8" i="50"/>
  <c r="AC8" i="50"/>
  <c r="Y8" i="50"/>
  <c r="Z8" i="50"/>
  <c r="AA8" i="50"/>
  <c r="AB8" i="50"/>
  <c r="X8" i="50"/>
  <c r="T8" i="50"/>
  <c r="U8" i="50"/>
  <c r="V8" i="50"/>
  <c r="W8" i="50"/>
  <c r="S8" i="50"/>
  <c r="O8" i="50"/>
  <c r="P8" i="50"/>
  <c r="Q8" i="50"/>
  <c r="R8" i="50"/>
  <c r="N8" i="50"/>
  <c r="D85" i="50"/>
  <c r="D86" i="50" s="1"/>
  <c r="D87" i="50" s="1"/>
  <c r="E85" i="50" s="1"/>
  <c r="C77" i="50"/>
  <c r="E86" i="50" s="1"/>
  <c r="C73" i="50"/>
  <c r="G81" i="50" s="1"/>
  <c r="B69" i="50"/>
  <c r="M20" i="50"/>
  <c r="CO14" i="50"/>
  <c r="CN14" i="50"/>
  <c r="CM14" i="50"/>
  <c r="CL14" i="50"/>
  <c r="CK14" i="50"/>
  <c r="CJ14" i="50"/>
  <c r="CI14" i="50"/>
  <c r="CH14" i="50"/>
  <c r="CG14" i="50"/>
  <c r="CF14" i="50"/>
  <c r="CE14" i="50"/>
  <c r="CD14" i="50"/>
  <c r="CC14" i="50"/>
  <c r="CB14" i="50"/>
  <c r="CA14" i="50"/>
  <c r="BZ14" i="50"/>
  <c r="BY14" i="50"/>
  <c r="BX14" i="50"/>
  <c r="BW14" i="50"/>
  <c r="BV14" i="50"/>
  <c r="BU14" i="50"/>
  <c r="BT14" i="50"/>
  <c r="BS14" i="50"/>
  <c r="BR14" i="50"/>
  <c r="BQ10" i="50"/>
  <c r="BQ11" i="50" s="1"/>
  <c r="BP10" i="50"/>
  <c r="BP11" i="50" s="1"/>
  <c r="BO10" i="50"/>
  <c r="BO11" i="50" s="1"/>
  <c r="BN10" i="50"/>
  <c r="BN11" i="50" s="1"/>
  <c r="BM10" i="50"/>
  <c r="BM11" i="50" s="1"/>
  <c r="BL10" i="50"/>
  <c r="BL11" i="50" s="1"/>
  <c r="BK10" i="50"/>
  <c r="BK11" i="50" s="1"/>
  <c r="BJ10" i="50"/>
  <c r="BJ11" i="50" s="1"/>
  <c r="BI10" i="50"/>
  <c r="BI11" i="50" s="1"/>
  <c r="BH10" i="50"/>
  <c r="BH11" i="50" s="1"/>
  <c r="BG10" i="50"/>
  <c r="BG11" i="50" s="1"/>
  <c r="BF10" i="50"/>
  <c r="BF11" i="50" s="1"/>
  <c r="BE10" i="50"/>
  <c r="BE11" i="50" s="1"/>
  <c r="BD10" i="50"/>
  <c r="BD11" i="50" s="1"/>
  <c r="BC10" i="50"/>
  <c r="BC11" i="50" s="1"/>
  <c r="BB10" i="50"/>
  <c r="BB11" i="50" s="1"/>
  <c r="BA10" i="50"/>
  <c r="BA11" i="50" s="1"/>
  <c r="AZ10" i="50"/>
  <c r="AZ11" i="50" s="1"/>
  <c r="AY10" i="50"/>
  <c r="AY11" i="50" s="1"/>
  <c r="AX10" i="50"/>
  <c r="AX11" i="50" s="1"/>
  <c r="AW10" i="50"/>
  <c r="AW11" i="50" s="1"/>
  <c r="AV10" i="50"/>
  <c r="AV11" i="50" s="1"/>
  <c r="AU10" i="50"/>
  <c r="AU11" i="50" s="1"/>
  <c r="AT10" i="50"/>
  <c r="AT11" i="50" s="1"/>
  <c r="AS10" i="50"/>
  <c r="AS11" i="50" s="1"/>
  <c r="AR10" i="50"/>
  <c r="AR11" i="50" s="1"/>
  <c r="AQ10" i="50"/>
  <c r="AQ11" i="50" s="1"/>
  <c r="AP10" i="50"/>
  <c r="AP11" i="50" s="1"/>
  <c r="AO10" i="50"/>
  <c r="AO11" i="50" s="1"/>
  <c r="AN10" i="50"/>
  <c r="AN11" i="50" s="1"/>
  <c r="AM10" i="50"/>
  <c r="AM11" i="50" s="1"/>
  <c r="AL10" i="50"/>
  <c r="AL11" i="50" s="1"/>
  <c r="AK10" i="50"/>
  <c r="AK11" i="50" s="1"/>
  <c r="AJ10" i="50"/>
  <c r="AJ11" i="50" s="1"/>
  <c r="AI10" i="50"/>
  <c r="AI11" i="50" s="1"/>
  <c r="AH10" i="50"/>
  <c r="AH11" i="50" s="1"/>
  <c r="AG10" i="50"/>
  <c r="AG11" i="50" s="1"/>
  <c r="AF10" i="50"/>
  <c r="AF11" i="50" s="1"/>
  <c r="AE10" i="50"/>
  <c r="AE11" i="50" s="1"/>
  <c r="AD10" i="50"/>
  <c r="AD11" i="50" s="1"/>
  <c r="AC10" i="50"/>
  <c r="AC11" i="50" s="1"/>
  <c r="AB10" i="50"/>
  <c r="AB11" i="50" s="1"/>
  <c r="AA10" i="50"/>
  <c r="AA11" i="50" s="1"/>
  <c r="Z10" i="50"/>
  <c r="Z11" i="50" s="1"/>
  <c r="Y10" i="50"/>
  <c r="Y11" i="50" s="1"/>
  <c r="X10" i="50"/>
  <c r="X11" i="50" s="1"/>
  <c r="W10" i="50"/>
  <c r="W11" i="50" s="1"/>
  <c r="V10" i="50"/>
  <c r="V11" i="50" s="1"/>
  <c r="U10" i="50"/>
  <c r="U11" i="50" s="1"/>
  <c r="T10" i="50"/>
  <c r="T11" i="50" s="1"/>
  <c r="S10" i="50"/>
  <c r="S11" i="50" s="1"/>
  <c r="R10" i="50"/>
  <c r="R11" i="50" s="1"/>
  <c r="Q10" i="50"/>
  <c r="Q11" i="50" s="1"/>
  <c r="P10" i="50"/>
  <c r="P11" i="50" s="1"/>
  <c r="O10" i="50"/>
  <c r="O11" i="50" s="1"/>
  <c r="N10" i="50"/>
  <c r="N11" i="50" s="1"/>
  <c r="AI8" i="49"/>
  <c r="AJ8" i="49"/>
  <c r="AK8" i="49"/>
  <c r="AL8" i="49"/>
  <c r="AH8" i="49"/>
  <c r="AD8" i="49"/>
  <c r="AE8" i="49"/>
  <c r="AF8" i="49"/>
  <c r="AG8" i="49"/>
  <c r="AC8" i="49"/>
  <c r="Y8" i="49"/>
  <c r="Z8" i="49"/>
  <c r="AA8" i="49"/>
  <c r="AB8" i="49"/>
  <c r="X8" i="49"/>
  <c r="T8" i="49"/>
  <c r="U8" i="49"/>
  <c r="V8" i="49"/>
  <c r="W8" i="49"/>
  <c r="S8" i="49"/>
  <c r="O8" i="49"/>
  <c r="P8" i="49"/>
  <c r="Q8" i="49"/>
  <c r="R8" i="49"/>
  <c r="N8" i="49"/>
  <c r="D86" i="49"/>
  <c r="D85" i="49"/>
  <c r="E86" i="49" s="1"/>
  <c r="C77" i="49"/>
  <c r="C73" i="49"/>
  <c r="G81" i="49" s="1"/>
  <c r="B69" i="49"/>
  <c r="M21" i="49"/>
  <c r="M22" i="49" s="1"/>
  <c r="N20" i="49" s="1"/>
  <c r="M20" i="49"/>
  <c r="CO14" i="49"/>
  <c r="CN14" i="49"/>
  <c r="CM14" i="49"/>
  <c r="CL14" i="49"/>
  <c r="CK14" i="49"/>
  <c r="CJ14" i="49"/>
  <c r="CI14" i="49"/>
  <c r="CH14" i="49"/>
  <c r="CG14" i="49"/>
  <c r="CF14" i="49"/>
  <c r="CE14" i="49"/>
  <c r="CD14" i="49"/>
  <c r="CC14" i="49"/>
  <c r="CB14" i="49"/>
  <c r="CA14" i="49"/>
  <c r="BZ14" i="49"/>
  <c r="BY14" i="49"/>
  <c r="BX14" i="49"/>
  <c r="BW14" i="49"/>
  <c r="BV14" i="49"/>
  <c r="BU14" i="49"/>
  <c r="BT14" i="49"/>
  <c r="BS14" i="49"/>
  <c r="BR14" i="49"/>
  <c r="BQ10" i="49"/>
  <c r="BQ11" i="49" s="1"/>
  <c r="BP10" i="49"/>
  <c r="BP11" i="49" s="1"/>
  <c r="BO10" i="49"/>
  <c r="BO11" i="49" s="1"/>
  <c r="BN10" i="49"/>
  <c r="BN11" i="49" s="1"/>
  <c r="BM10" i="49"/>
  <c r="BM11" i="49" s="1"/>
  <c r="BL10" i="49"/>
  <c r="BL11" i="49" s="1"/>
  <c r="BK10" i="49"/>
  <c r="BK11" i="49" s="1"/>
  <c r="BJ10" i="49"/>
  <c r="BJ11" i="49" s="1"/>
  <c r="BI10" i="49"/>
  <c r="BI11" i="49" s="1"/>
  <c r="BH10" i="49"/>
  <c r="BH11" i="49" s="1"/>
  <c r="BG10" i="49"/>
  <c r="BG11" i="49" s="1"/>
  <c r="BF10" i="49"/>
  <c r="BF11" i="49" s="1"/>
  <c r="BE10" i="49"/>
  <c r="BE11" i="49" s="1"/>
  <c r="BD10" i="49"/>
  <c r="BD11" i="49" s="1"/>
  <c r="BC10" i="49"/>
  <c r="BC11" i="49" s="1"/>
  <c r="BB10" i="49"/>
  <c r="BB11" i="49" s="1"/>
  <c r="BA10" i="49"/>
  <c r="BA11" i="49" s="1"/>
  <c r="AZ10" i="49"/>
  <c r="AZ11" i="49" s="1"/>
  <c r="AY10" i="49"/>
  <c r="AY11" i="49" s="1"/>
  <c r="AX10" i="49"/>
  <c r="AX11" i="49" s="1"/>
  <c r="AW10" i="49"/>
  <c r="AW11" i="49" s="1"/>
  <c r="AV10" i="49"/>
  <c r="AV11" i="49" s="1"/>
  <c r="AU10" i="49"/>
  <c r="AU11" i="49" s="1"/>
  <c r="AT10" i="49"/>
  <c r="AT11" i="49" s="1"/>
  <c r="AS10" i="49"/>
  <c r="AS11" i="49" s="1"/>
  <c r="AR10" i="49"/>
  <c r="AR11" i="49" s="1"/>
  <c r="AQ10" i="49"/>
  <c r="AQ11" i="49" s="1"/>
  <c r="AP10" i="49"/>
  <c r="AP11" i="49" s="1"/>
  <c r="AO10" i="49"/>
  <c r="AO11" i="49" s="1"/>
  <c r="AN10" i="49"/>
  <c r="AN11" i="49" s="1"/>
  <c r="AM10" i="49"/>
  <c r="AM11" i="49" s="1"/>
  <c r="AL10" i="49"/>
  <c r="AL11" i="49" s="1"/>
  <c r="AK10" i="49"/>
  <c r="AK11" i="49" s="1"/>
  <c r="AJ10" i="49"/>
  <c r="AJ11" i="49" s="1"/>
  <c r="AI10" i="49"/>
  <c r="AI11" i="49" s="1"/>
  <c r="AH10" i="49"/>
  <c r="AH11" i="49" s="1"/>
  <c r="AG10" i="49"/>
  <c r="AG11" i="49" s="1"/>
  <c r="AF10" i="49"/>
  <c r="AF11" i="49" s="1"/>
  <c r="AE10" i="49"/>
  <c r="AE11" i="49" s="1"/>
  <c r="AD10" i="49"/>
  <c r="AD11" i="49" s="1"/>
  <c r="AC10" i="49"/>
  <c r="AC11" i="49" s="1"/>
  <c r="AB10" i="49"/>
  <c r="AB11" i="49" s="1"/>
  <c r="AA10" i="49"/>
  <c r="AA11" i="49" s="1"/>
  <c r="Z10" i="49"/>
  <c r="Z11" i="49" s="1"/>
  <c r="Y10" i="49"/>
  <c r="Y11" i="49" s="1"/>
  <c r="X10" i="49"/>
  <c r="X11" i="49" s="1"/>
  <c r="W10" i="49"/>
  <c r="W11" i="49" s="1"/>
  <c r="V10" i="49"/>
  <c r="V11" i="49" s="1"/>
  <c r="U10" i="49"/>
  <c r="U11" i="49" s="1"/>
  <c r="T10" i="49"/>
  <c r="T11" i="49" s="1"/>
  <c r="S10" i="49"/>
  <c r="S11" i="49" s="1"/>
  <c r="R10" i="49"/>
  <c r="R11" i="49" s="1"/>
  <c r="Q10" i="49"/>
  <c r="Q11" i="49" s="1"/>
  <c r="P10" i="49"/>
  <c r="P11" i="49" s="1"/>
  <c r="O10" i="49"/>
  <c r="O11" i="49" s="1"/>
  <c r="N10" i="49"/>
  <c r="N11" i="49" s="1"/>
  <c r="AI8" i="48"/>
  <c r="AJ8" i="48"/>
  <c r="AK8" i="48"/>
  <c r="AL8" i="48"/>
  <c r="AH8" i="48"/>
  <c r="AD8" i="48"/>
  <c r="AE8" i="48"/>
  <c r="AF8" i="48"/>
  <c r="AG8" i="48"/>
  <c r="AC8" i="48"/>
  <c r="Y8" i="48"/>
  <c r="Z8" i="48"/>
  <c r="AA8" i="48"/>
  <c r="AB8" i="48"/>
  <c r="X8" i="48"/>
  <c r="T8" i="48"/>
  <c r="U8" i="48"/>
  <c r="V8" i="48"/>
  <c r="W8" i="48"/>
  <c r="S8" i="48"/>
  <c r="O8" i="48"/>
  <c r="P8" i="48"/>
  <c r="Q8" i="48"/>
  <c r="R8" i="48"/>
  <c r="N8" i="48"/>
  <c r="D85" i="48"/>
  <c r="E86" i="48" s="1"/>
  <c r="C77" i="48"/>
  <c r="C73" i="48"/>
  <c r="G81" i="48" s="1"/>
  <c r="B69" i="48"/>
  <c r="M20" i="48"/>
  <c r="CO14" i="48"/>
  <c r="CN14" i="48"/>
  <c r="CM14" i="48"/>
  <c r="CL14" i="48"/>
  <c r="CK14" i="48"/>
  <c r="CJ14" i="48"/>
  <c r="CI14" i="48"/>
  <c r="CH14" i="48"/>
  <c r="CG14" i="48"/>
  <c r="CF14" i="48"/>
  <c r="CE14" i="48"/>
  <c r="CD14" i="48"/>
  <c r="CC14" i="48"/>
  <c r="CB14" i="48"/>
  <c r="CA14" i="48"/>
  <c r="BZ14" i="48"/>
  <c r="BY14" i="48"/>
  <c r="BX14" i="48"/>
  <c r="BW14" i="48"/>
  <c r="BV14" i="48"/>
  <c r="BU14" i="48"/>
  <c r="BT14" i="48"/>
  <c r="BS14" i="48"/>
  <c r="BR14" i="48"/>
  <c r="BQ10" i="48"/>
  <c r="BQ11" i="48" s="1"/>
  <c r="BP10" i="48"/>
  <c r="BP11" i="48" s="1"/>
  <c r="BO10" i="48"/>
  <c r="BO11" i="48" s="1"/>
  <c r="BN10" i="48"/>
  <c r="BN11" i="48" s="1"/>
  <c r="BM10" i="48"/>
  <c r="BM11" i="48" s="1"/>
  <c r="BL10" i="48"/>
  <c r="BL11" i="48" s="1"/>
  <c r="BK10" i="48"/>
  <c r="BK11" i="48" s="1"/>
  <c r="BJ10" i="48"/>
  <c r="BJ11" i="48" s="1"/>
  <c r="BI10" i="48"/>
  <c r="BI11" i="48" s="1"/>
  <c r="BH10" i="48"/>
  <c r="BH11" i="48" s="1"/>
  <c r="BG10" i="48"/>
  <c r="BG11" i="48" s="1"/>
  <c r="BF10" i="48"/>
  <c r="BF11" i="48" s="1"/>
  <c r="BE10" i="48"/>
  <c r="BE11" i="48" s="1"/>
  <c r="BD10" i="48"/>
  <c r="BD11" i="48" s="1"/>
  <c r="BC10" i="48"/>
  <c r="BC11" i="48" s="1"/>
  <c r="BB10" i="48"/>
  <c r="BB11" i="48" s="1"/>
  <c r="BA10" i="48"/>
  <c r="BA11" i="48" s="1"/>
  <c r="AZ10" i="48"/>
  <c r="AZ11" i="48" s="1"/>
  <c r="AY10" i="48"/>
  <c r="AY11" i="48" s="1"/>
  <c r="AX10" i="48"/>
  <c r="AX11" i="48" s="1"/>
  <c r="AW10" i="48"/>
  <c r="AW11" i="48" s="1"/>
  <c r="AV10" i="48"/>
  <c r="AV11" i="48" s="1"/>
  <c r="AU10" i="48"/>
  <c r="AU11" i="48" s="1"/>
  <c r="AT10" i="48"/>
  <c r="AT11" i="48" s="1"/>
  <c r="AS10" i="48"/>
  <c r="AS11" i="48" s="1"/>
  <c r="AR10" i="48"/>
  <c r="AR11" i="48" s="1"/>
  <c r="AQ10" i="48"/>
  <c r="AQ11" i="48" s="1"/>
  <c r="AP10" i="48"/>
  <c r="AP11" i="48" s="1"/>
  <c r="AO10" i="48"/>
  <c r="AO11" i="48" s="1"/>
  <c r="AN10" i="48"/>
  <c r="AN11" i="48" s="1"/>
  <c r="AM10" i="48"/>
  <c r="AM11" i="48" s="1"/>
  <c r="AL10" i="48"/>
  <c r="AL11" i="48" s="1"/>
  <c r="AK10" i="48"/>
  <c r="AK11" i="48" s="1"/>
  <c r="AJ10" i="48"/>
  <c r="AJ11" i="48" s="1"/>
  <c r="AI10" i="48"/>
  <c r="AI11" i="48" s="1"/>
  <c r="AH10" i="48"/>
  <c r="AH11" i="48" s="1"/>
  <c r="AG10" i="48"/>
  <c r="AG11" i="48" s="1"/>
  <c r="AF10" i="48"/>
  <c r="AF11" i="48" s="1"/>
  <c r="AE10" i="48"/>
  <c r="AE11" i="48" s="1"/>
  <c r="AD10" i="48"/>
  <c r="AD11" i="48" s="1"/>
  <c r="AC10" i="48"/>
  <c r="AC11" i="48" s="1"/>
  <c r="AB10" i="48"/>
  <c r="AB11" i="48" s="1"/>
  <c r="AA10" i="48"/>
  <c r="AA11" i="48" s="1"/>
  <c r="Z10" i="48"/>
  <c r="Z11" i="48" s="1"/>
  <c r="Y10" i="48"/>
  <c r="Y11" i="48" s="1"/>
  <c r="X10" i="48"/>
  <c r="X11" i="48" s="1"/>
  <c r="W10" i="48"/>
  <c r="W11" i="48" s="1"/>
  <c r="V10" i="48"/>
  <c r="V11" i="48" s="1"/>
  <c r="U10" i="48"/>
  <c r="U11" i="48" s="1"/>
  <c r="T10" i="48"/>
  <c r="T11" i="48" s="1"/>
  <c r="S10" i="48"/>
  <c r="S11" i="48" s="1"/>
  <c r="R10" i="48"/>
  <c r="R11" i="48" s="1"/>
  <c r="Q10" i="48"/>
  <c r="Q11" i="48" s="1"/>
  <c r="P10" i="48"/>
  <c r="P11" i="48" s="1"/>
  <c r="O10" i="48"/>
  <c r="O11" i="48" s="1"/>
  <c r="N10" i="48"/>
  <c r="N11" i="48" s="1"/>
  <c r="AI8" i="47"/>
  <c r="AJ8" i="47"/>
  <c r="AK8" i="47"/>
  <c r="AL8" i="47"/>
  <c r="AH8" i="47"/>
  <c r="AD8" i="47"/>
  <c r="AE8" i="47"/>
  <c r="AF8" i="47"/>
  <c r="AG8" i="47"/>
  <c r="AC8" i="47"/>
  <c r="Y8" i="47"/>
  <c r="Z8" i="47"/>
  <c r="AA8" i="47"/>
  <c r="AB8" i="47"/>
  <c r="X8" i="47"/>
  <c r="T8" i="47"/>
  <c r="U8" i="47"/>
  <c r="V8" i="47"/>
  <c r="W8" i="47"/>
  <c r="S8" i="47"/>
  <c r="O8" i="47"/>
  <c r="P8" i="47"/>
  <c r="Q8" i="47"/>
  <c r="R8" i="47"/>
  <c r="N8" i="47"/>
  <c r="H86" i="47"/>
  <c r="F86" i="47"/>
  <c r="D85" i="47"/>
  <c r="D86" i="47" s="1"/>
  <c r="C77" i="47"/>
  <c r="C73" i="47"/>
  <c r="G81" i="47" s="1"/>
  <c r="B69" i="47"/>
  <c r="M20" i="47"/>
  <c r="CO14" i="47"/>
  <c r="CN14" i="47"/>
  <c r="CM14" i="47"/>
  <c r="CL14" i="47"/>
  <c r="CK14" i="47"/>
  <c r="CJ14" i="47"/>
  <c r="CI14" i="47"/>
  <c r="CH14" i="47"/>
  <c r="CG14" i="47"/>
  <c r="CF14" i="47"/>
  <c r="CE14" i="47"/>
  <c r="CD14" i="47"/>
  <c r="CC14" i="47"/>
  <c r="CB14" i="47"/>
  <c r="CA14" i="47"/>
  <c r="BZ14" i="47"/>
  <c r="BY14" i="47"/>
  <c r="BX14" i="47"/>
  <c r="BW14" i="47"/>
  <c r="BV14" i="47"/>
  <c r="BU14" i="47"/>
  <c r="BT14" i="47"/>
  <c r="BS14" i="47"/>
  <c r="BR14" i="47"/>
  <c r="BD11" i="47"/>
  <c r="BB11" i="47"/>
  <c r="BQ10" i="47"/>
  <c r="BQ11" i="47" s="1"/>
  <c r="BP10" i="47"/>
  <c r="BP11" i="47" s="1"/>
  <c r="BO10" i="47"/>
  <c r="BO11" i="47" s="1"/>
  <c r="BN10" i="47"/>
  <c r="BN11" i="47" s="1"/>
  <c r="BM10" i="47"/>
  <c r="BM11" i="47" s="1"/>
  <c r="BL10" i="47"/>
  <c r="BL11" i="47" s="1"/>
  <c r="BK10" i="47"/>
  <c r="BK11" i="47" s="1"/>
  <c r="BJ10" i="47"/>
  <c r="BJ11" i="47" s="1"/>
  <c r="BI10" i="47"/>
  <c r="BI11" i="47" s="1"/>
  <c r="BH10" i="47"/>
  <c r="BH11" i="47" s="1"/>
  <c r="BG10" i="47"/>
  <c r="BG11" i="47" s="1"/>
  <c r="BF10" i="47"/>
  <c r="BF11" i="47" s="1"/>
  <c r="BE10" i="47"/>
  <c r="BE11" i="47" s="1"/>
  <c r="BD10" i="47"/>
  <c r="BC10" i="47"/>
  <c r="BC11" i="47" s="1"/>
  <c r="BB10" i="47"/>
  <c r="BA10" i="47"/>
  <c r="BA11" i="47" s="1"/>
  <c r="AZ10" i="47"/>
  <c r="AZ11" i="47" s="1"/>
  <c r="AY10" i="47"/>
  <c r="AY11" i="47" s="1"/>
  <c r="AX10" i="47"/>
  <c r="AX11" i="47" s="1"/>
  <c r="AW10" i="47"/>
  <c r="AW11" i="47" s="1"/>
  <c r="AV10" i="47"/>
  <c r="AV11" i="47" s="1"/>
  <c r="AU10" i="47"/>
  <c r="AU11" i="47" s="1"/>
  <c r="AT10" i="47"/>
  <c r="AT11" i="47" s="1"/>
  <c r="AS10" i="47"/>
  <c r="AS11" i="47" s="1"/>
  <c r="AR10" i="47"/>
  <c r="AR11" i="47" s="1"/>
  <c r="AQ10" i="47"/>
  <c r="AQ11" i="47" s="1"/>
  <c r="AP10" i="47"/>
  <c r="AP11" i="47" s="1"/>
  <c r="AO10" i="47"/>
  <c r="AO11" i="47" s="1"/>
  <c r="AN10" i="47"/>
  <c r="AN11" i="47" s="1"/>
  <c r="AM10" i="47"/>
  <c r="AM11" i="47" s="1"/>
  <c r="AL10" i="47"/>
  <c r="AL11" i="47" s="1"/>
  <c r="AK10" i="47"/>
  <c r="AK11" i="47" s="1"/>
  <c r="AJ10" i="47"/>
  <c r="AJ11" i="47" s="1"/>
  <c r="AI10" i="47"/>
  <c r="AI11" i="47" s="1"/>
  <c r="AH10" i="47"/>
  <c r="AH11" i="47" s="1"/>
  <c r="AG10" i="47"/>
  <c r="AG11" i="47" s="1"/>
  <c r="AF10" i="47"/>
  <c r="AF11" i="47" s="1"/>
  <c r="AE10" i="47"/>
  <c r="AE11" i="47" s="1"/>
  <c r="AD10" i="47"/>
  <c r="AD11" i="47" s="1"/>
  <c r="AC10" i="47"/>
  <c r="AC11" i="47" s="1"/>
  <c r="AB10" i="47"/>
  <c r="AB11" i="47" s="1"/>
  <c r="AA10" i="47"/>
  <c r="AA11" i="47" s="1"/>
  <c r="Z10" i="47"/>
  <c r="Z11" i="47" s="1"/>
  <c r="Y10" i="47"/>
  <c r="Y11" i="47" s="1"/>
  <c r="X10" i="47"/>
  <c r="X11" i="47" s="1"/>
  <c r="W10" i="47"/>
  <c r="W11" i="47" s="1"/>
  <c r="V10" i="47"/>
  <c r="V11" i="47" s="1"/>
  <c r="U10" i="47"/>
  <c r="U11" i="47" s="1"/>
  <c r="T10" i="47"/>
  <c r="T11" i="47" s="1"/>
  <c r="S10" i="47"/>
  <c r="S11" i="47" s="1"/>
  <c r="R10" i="47"/>
  <c r="R11" i="47" s="1"/>
  <c r="Q10" i="47"/>
  <c r="Q11" i="47" s="1"/>
  <c r="P10" i="47"/>
  <c r="P11" i="47" s="1"/>
  <c r="O10" i="47"/>
  <c r="O11" i="47" s="1"/>
  <c r="N10" i="47"/>
  <c r="N11" i="47" s="1"/>
  <c r="AI8" i="46"/>
  <c r="AJ8" i="46"/>
  <c r="AK8" i="46"/>
  <c r="AL8" i="46"/>
  <c r="AH8" i="46"/>
  <c r="AD8" i="46"/>
  <c r="AE8" i="46"/>
  <c r="AF8" i="46"/>
  <c r="AG8" i="46"/>
  <c r="AC8" i="46"/>
  <c r="Y8" i="46"/>
  <c r="Z8" i="46"/>
  <c r="AA8" i="46"/>
  <c r="AB8" i="46"/>
  <c r="X8" i="46"/>
  <c r="T8" i="46"/>
  <c r="U8" i="46"/>
  <c r="V8" i="46"/>
  <c r="W8" i="46"/>
  <c r="S8" i="46"/>
  <c r="O8" i="46"/>
  <c r="P8" i="46"/>
  <c r="Q8" i="46"/>
  <c r="R8" i="46"/>
  <c r="N8" i="46"/>
  <c r="F86" i="46"/>
  <c r="D85" i="46"/>
  <c r="E86" i="46" s="1"/>
  <c r="H81" i="46"/>
  <c r="C77" i="46"/>
  <c r="C73" i="46"/>
  <c r="G81" i="46" s="1"/>
  <c r="B69" i="46"/>
  <c r="M20" i="46"/>
  <c r="CO14" i="46"/>
  <c r="CN14" i="46"/>
  <c r="CM14" i="46"/>
  <c r="CL14" i="46"/>
  <c r="CK14" i="46"/>
  <c r="CJ14" i="46"/>
  <c r="CI14" i="46"/>
  <c r="CH14" i="46"/>
  <c r="CG14" i="46"/>
  <c r="CF14" i="46"/>
  <c r="CE14" i="46"/>
  <c r="CD14" i="46"/>
  <c r="CC14" i="46"/>
  <c r="CB14" i="46"/>
  <c r="CA14" i="46"/>
  <c r="BZ14" i="46"/>
  <c r="BY14" i="46"/>
  <c r="BX14" i="46"/>
  <c r="BW14" i="46"/>
  <c r="BV14" i="46"/>
  <c r="BU14" i="46"/>
  <c r="BT14" i="46"/>
  <c r="BS14" i="46"/>
  <c r="BR14" i="46"/>
  <c r="BB11" i="46"/>
  <c r="AL11" i="46"/>
  <c r="BQ10" i="46"/>
  <c r="BQ11" i="46" s="1"/>
  <c r="BP10" i="46"/>
  <c r="BP11" i="46" s="1"/>
  <c r="BO10" i="46"/>
  <c r="BO11" i="46" s="1"/>
  <c r="BN10" i="46"/>
  <c r="BN11" i="46" s="1"/>
  <c r="BM10" i="46"/>
  <c r="BM11" i="46" s="1"/>
  <c r="BL10" i="46"/>
  <c r="BL11" i="46" s="1"/>
  <c r="BK10" i="46"/>
  <c r="BK11" i="46" s="1"/>
  <c r="BJ10" i="46"/>
  <c r="BJ11" i="46" s="1"/>
  <c r="BI10" i="46"/>
  <c r="BI11" i="46" s="1"/>
  <c r="BH10" i="46"/>
  <c r="BH11" i="46" s="1"/>
  <c r="BG10" i="46"/>
  <c r="BG11" i="46" s="1"/>
  <c r="BF10" i="46"/>
  <c r="BF11" i="46" s="1"/>
  <c r="BE10" i="46"/>
  <c r="BE11" i="46" s="1"/>
  <c r="BD10" i="46"/>
  <c r="BD11" i="46" s="1"/>
  <c r="BC10" i="46"/>
  <c r="BC11" i="46" s="1"/>
  <c r="BB10" i="46"/>
  <c r="BA10" i="46"/>
  <c r="BA11" i="46" s="1"/>
  <c r="AZ10" i="46"/>
  <c r="AZ11" i="46" s="1"/>
  <c r="AY10" i="46"/>
  <c r="AY11" i="46" s="1"/>
  <c r="AX10" i="46"/>
  <c r="AX11" i="46" s="1"/>
  <c r="AW10" i="46"/>
  <c r="AW11" i="46" s="1"/>
  <c r="AV10" i="46"/>
  <c r="AV11" i="46" s="1"/>
  <c r="AU10" i="46"/>
  <c r="AU11" i="46" s="1"/>
  <c r="AT10" i="46"/>
  <c r="AT11" i="46" s="1"/>
  <c r="AS10" i="46"/>
  <c r="AS11" i="46" s="1"/>
  <c r="AR10" i="46"/>
  <c r="AR11" i="46" s="1"/>
  <c r="AQ10" i="46"/>
  <c r="AQ11" i="46" s="1"/>
  <c r="AP10" i="46"/>
  <c r="AP11" i="46" s="1"/>
  <c r="AO10" i="46"/>
  <c r="AO11" i="46" s="1"/>
  <c r="AN10" i="46"/>
  <c r="AN11" i="46" s="1"/>
  <c r="AM10" i="46"/>
  <c r="AM11" i="46" s="1"/>
  <c r="AL10" i="46"/>
  <c r="AK10" i="46"/>
  <c r="AK11" i="46" s="1"/>
  <c r="AJ10" i="46"/>
  <c r="AJ11" i="46" s="1"/>
  <c r="AI10" i="46"/>
  <c r="AI11" i="46" s="1"/>
  <c r="AH10" i="46"/>
  <c r="AH11" i="46" s="1"/>
  <c r="AG10" i="46"/>
  <c r="AG11" i="46" s="1"/>
  <c r="AF10" i="46"/>
  <c r="AF11" i="46" s="1"/>
  <c r="AE10" i="46"/>
  <c r="AE11" i="46" s="1"/>
  <c r="AD10" i="46"/>
  <c r="AD11" i="46" s="1"/>
  <c r="AC10" i="46"/>
  <c r="AC11" i="46" s="1"/>
  <c r="AB10" i="46"/>
  <c r="AB11" i="46" s="1"/>
  <c r="AA10" i="46"/>
  <c r="AA11" i="46" s="1"/>
  <c r="Z10" i="46"/>
  <c r="Z11" i="46" s="1"/>
  <c r="Y10" i="46"/>
  <c r="Y11" i="46" s="1"/>
  <c r="X10" i="46"/>
  <c r="X11" i="46" s="1"/>
  <c r="W10" i="46"/>
  <c r="W11" i="46" s="1"/>
  <c r="V10" i="46"/>
  <c r="V11" i="46" s="1"/>
  <c r="U10" i="46"/>
  <c r="U11" i="46" s="1"/>
  <c r="T10" i="46"/>
  <c r="T11" i="46" s="1"/>
  <c r="S10" i="46"/>
  <c r="S11" i="46" s="1"/>
  <c r="R10" i="46"/>
  <c r="R11" i="46" s="1"/>
  <c r="Q10" i="46"/>
  <c r="Q11" i="46" s="1"/>
  <c r="P10" i="46"/>
  <c r="P11" i="46" s="1"/>
  <c r="O10" i="46"/>
  <c r="O11" i="46" s="1"/>
  <c r="N10" i="46"/>
  <c r="N11" i="46" s="1"/>
  <c r="AI8" i="45"/>
  <c r="AJ8" i="45"/>
  <c r="AK8" i="45"/>
  <c r="AL8" i="45"/>
  <c r="AH8" i="45"/>
  <c r="AD8" i="45"/>
  <c r="AE8" i="45"/>
  <c r="AF8" i="45"/>
  <c r="AG8" i="45"/>
  <c r="AC8" i="45"/>
  <c r="Y8" i="45"/>
  <c r="Z8" i="45"/>
  <c r="AA8" i="45"/>
  <c r="AB8" i="45"/>
  <c r="X8" i="45"/>
  <c r="T8" i="45"/>
  <c r="U8" i="45"/>
  <c r="V8" i="45"/>
  <c r="W8" i="45"/>
  <c r="S8" i="45"/>
  <c r="O8" i="45"/>
  <c r="P8" i="45"/>
  <c r="Q8" i="45"/>
  <c r="R8" i="45"/>
  <c r="N8" i="45"/>
  <c r="D85" i="45"/>
  <c r="C77" i="45"/>
  <c r="D86" i="45" s="1"/>
  <c r="D87" i="45" s="1"/>
  <c r="C73" i="45"/>
  <c r="G81" i="45" s="1"/>
  <c r="B69" i="45"/>
  <c r="M20" i="45"/>
  <c r="CO14" i="45"/>
  <c r="CN14" i="45"/>
  <c r="CM14" i="45"/>
  <c r="CL14" i="45"/>
  <c r="CK14" i="45"/>
  <c r="CJ14" i="45"/>
  <c r="CI14" i="45"/>
  <c r="CH14" i="45"/>
  <c r="CG14" i="45"/>
  <c r="CF14" i="45"/>
  <c r="CE14" i="45"/>
  <c r="CD14" i="45"/>
  <c r="CC14" i="45"/>
  <c r="CB14" i="45"/>
  <c r="CA14" i="45"/>
  <c r="BZ14" i="45"/>
  <c r="BY14" i="45"/>
  <c r="BX14" i="45"/>
  <c r="BW14" i="45"/>
  <c r="BV14" i="45"/>
  <c r="BU14" i="45"/>
  <c r="BT14" i="45"/>
  <c r="BS14" i="45"/>
  <c r="BR14" i="45"/>
  <c r="BQ10" i="45"/>
  <c r="BQ11" i="45" s="1"/>
  <c r="BP10" i="45"/>
  <c r="BP11" i="45" s="1"/>
  <c r="BO10" i="45"/>
  <c r="BO11" i="45" s="1"/>
  <c r="BN10" i="45"/>
  <c r="BN11" i="45" s="1"/>
  <c r="BM10" i="45"/>
  <c r="BM11" i="45" s="1"/>
  <c r="BL10" i="45"/>
  <c r="BL11" i="45" s="1"/>
  <c r="BK10" i="45"/>
  <c r="BK11" i="45" s="1"/>
  <c r="BJ10" i="45"/>
  <c r="BJ11" i="45" s="1"/>
  <c r="BI10" i="45"/>
  <c r="BI11" i="45" s="1"/>
  <c r="BH10" i="45"/>
  <c r="BH11" i="45" s="1"/>
  <c r="BG10" i="45"/>
  <c r="BG11" i="45" s="1"/>
  <c r="BF10" i="45"/>
  <c r="BF11" i="45" s="1"/>
  <c r="BE10" i="45"/>
  <c r="BE11" i="45" s="1"/>
  <c r="BD10" i="45"/>
  <c r="BD11" i="45" s="1"/>
  <c r="BC10" i="45"/>
  <c r="BC11" i="45" s="1"/>
  <c r="BB10" i="45"/>
  <c r="BB11" i="45" s="1"/>
  <c r="BA10" i="45"/>
  <c r="BA11" i="45" s="1"/>
  <c r="AZ10" i="45"/>
  <c r="AZ11" i="45" s="1"/>
  <c r="AY10" i="45"/>
  <c r="AY11" i="45" s="1"/>
  <c r="AX10" i="45"/>
  <c r="AX11" i="45" s="1"/>
  <c r="AW10" i="45"/>
  <c r="AW11" i="45" s="1"/>
  <c r="AV10" i="45"/>
  <c r="AV11" i="45" s="1"/>
  <c r="AU10" i="45"/>
  <c r="AU11" i="45" s="1"/>
  <c r="AT10" i="45"/>
  <c r="AT11" i="45" s="1"/>
  <c r="AS10" i="45"/>
  <c r="AS11" i="45" s="1"/>
  <c r="AR10" i="45"/>
  <c r="AR11" i="45" s="1"/>
  <c r="AQ10" i="45"/>
  <c r="AQ11" i="45" s="1"/>
  <c r="AP10" i="45"/>
  <c r="AP11" i="45" s="1"/>
  <c r="AO10" i="45"/>
  <c r="AO11" i="45" s="1"/>
  <c r="AN10" i="45"/>
  <c r="AN11" i="45" s="1"/>
  <c r="AM10" i="45"/>
  <c r="AM11" i="45" s="1"/>
  <c r="AL10" i="45"/>
  <c r="AL11" i="45" s="1"/>
  <c r="AK10" i="45"/>
  <c r="AK11" i="45" s="1"/>
  <c r="AJ10" i="45"/>
  <c r="AJ11" i="45" s="1"/>
  <c r="AI10" i="45"/>
  <c r="AI11" i="45" s="1"/>
  <c r="AH10" i="45"/>
  <c r="AH11" i="45" s="1"/>
  <c r="AG10" i="45"/>
  <c r="AG11" i="45" s="1"/>
  <c r="AF10" i="45"/>
  <c r="AF11" i="45" s="1"/>
  <c r="AE10" i="45"/>
  <c r="AE11" i="45" s="1"/>
  <c r="AD10" i="45"/>
  <c r="AD11" i="45" s="1"/>
  <c r="AC10" i="45"/>
  <c r="AC11" i="45" s="1"/>
  <c r="AB10" i="45"/>
  <c r="AB11" i="45" s="1"/>
  <c r="AA10" i="45"/>
  <c r="AA11" i="45" s="1"/>
  <c r="Z10" i="45"/>
  <c r="Z11" i="45" s="1"/>
  <c r="Y10" i="45"/>
  <c r="Y11" i="45" s="1"/>
  <c r="X10" i="45"/>
  <c r="X11" i="45" s="1"/>
  <c r="W10" i="45"/>
  <c r="W11" i="45" s="1"/>
  <c r="V10" i="45"/>
  <c r="V11" i="45" s="1"/>
  <c r="U10" i="45"/>
  <c r="U11" i="45" s="1"/>
  <c r="T10" i="45"/>
  <c r="T11" i="45" s="1"/>
  <c r="S10" i="45"/>
  <c r="S11" i="45" s="1"/>
  <c r="R10" i="45"/>
  <c r="R11" i="45" s="1"/>
  <c r="Q10" i="45"/>
  <c r="Q11" i="45" s="1"/>
  <c r="P10" i="45"/>
  <c r="P11" i="45" s="1"/>
  <c r="O10" i="45"/>
  <c r="O11" i="45" s="1"/>
  <c r="N10" i="45"/>
  <c r="N11" i="45" s="1"/>
  <c r="AI8" i="44"/>
  <c r="AJ8" i="44"/>
  <c r="AK8" i="44"/>
  <c r="AL8" i="44"/>
  <c r="AH8" i="44"/>
  <c r="AD8" i="44"/>
  <c r="AE8" i="44"/>
  <c r="AF8" i="44"/>
  <c r="AG8" i="44"/>
  <c r="AC8" i="44"/>
  <c r="Y8" i="44"/>
  <c r="Z8" i="44"/>
  <c r="AA8" i="44"/>
  <c r="AB8" i="44"/>
  <c r="X8" i="44"/>
  <c r="T8" i="44"/>
  <c r="U8" i="44"/>
  <c r="V8" i="44"/>
  <c r="W8" i="44"/>
  <c r="S8" i="44"/>
  <c r="O8" i="44"/>
  <c r="P8" i="44"/>
  <c r="Q8" i="44"/>
  <c r="R8" i="44"/>
  <c r="N8" i="44"/>
  <c r="D85" i="44"/>
  <c r="D86" i="44" s="1"/>
  <c r="H81" i="44"/>
  <c r="C77" i="44"/>
  <c r="C73" i="44"/>
  <c r="G81" i="44" s="1"/>
  <c r="B69" i="44"/>
  <c r="M20" i="44"/>
  <c r="CO14" i="44"/>
  <c r="CN14" i="44"/>
  <c r="CM14" i="44"/>
  <c r="CL14" i="44"/>
  <c r="CK14" i="44"/>
  <c r="CJ14" i="44"/>
  <c r="CI14" i="44"/>
  <c r="CH14" i="44"/>
  <c r="CG14" i="44"/>
  <c r="CF14" i="44"/>
  <c r="CE14" i="44"/>
  <c r="CD14" i="44"/>
  <c r="CC14" i="44"/>
  <c r="CB14" i="44"/>
  <c r="CA14" i="44"/>
  <c r="BZ14" i="44"/>
  <c r="BY14" i="44"/>
  <c r="BX14" i="44"/>
  <c r="BW14" i="44"/>
  <c r="BV14" i="44"/>
  <c r="BU14" i="44"/>
  <c r="BT14" i="44"/>
  <c r="BS14" i="44"/>
  <c r="BR14" i="44"/>
  <c r="BQ10" i="44"/>
  <c r="BQ11" i="44" s="1"/>
  <c r="BP10" i="44"/>
  <c r="BP11" i="44" s="1"/>
  <c r="BO10" i="44"/>
  <c r="BO11" i="44" s="1"/>
  <c r="BN10" i="44"/>
  <c r="BN11" i="44" s="1"/>
  <c r="BM10" i="44"/>
  <c r="BM11" i="44" s="1"/>
  <c r="BL10" i="44"/>
  <c r="BL11" i="44" s="1"/>
  <c r="BK10" i="44"/>
  <c r="BK11" i="44" s="1"/>
  <c r="BJ10" i="44"/>
  <c r="BJ11" i="44" s="1"/>
  <c r="BI10" i="44"/>
  <c r="BI11" i="44" s="1"/>
  <c r="BH10" i="44"/>
  <c r="BH11" i="44" s="1"/>
  <c r="BG10" i="44"/>
  <c r="BG11" i="44" s="1"/>
  <c r="BF10" i="44"/>
  <c r="BF11" i="44" s="1"/>
  <c r="BE10" i="44"/>
  <c r="BE11" i="44" s="1"/>
  <c r="BD10" i="44"/>
  <c r="BD11" i="44" s="1"/>
  <c r="BC10" i="44"/>
  <c r="BC11" i="44" s="1"/>
  <c r="BB10" i="44"/>
  <c r="BB11" i="44" s="1"/>
  <c r="BA10" i="44"/>
  <c r="BA11" i="44" s="1"/>
  <c r="AZ10" i="44"/>
  <c r="AZ11" i="44" s="1"/>
  <c r="AY10" i="44"/>
  <c r="AY11" i="44" s="1"/>
  <c r="AX10" i="44"/>
  <c r="AX11" i="44" s="1"/>
  <c r="AW10" i="44"/>
  <c r="AW11" i="44" s="1"/>
  <c r="AV10" i="44"/>
  <c r="AV11" i="44" s="1"/>
  <c r="AU10" i="44"/>
  <c r="AU11" i="44" s="1"/>
  <c r="AT10" i="44"/>
  <c r="AT11" i="44" s="1"/>
  <c r="AS10" i="44"/>
  <c r="AS11" i="44" s="1"/>
  <c r="AR10" i="44"/>
  <c r="AR11" i="44" s="1"/>
  <c r="AQ10" i="44"/>
  <c r="AQ11" i="44" s="1"/>
  <c r="AP10" i="44"/>
  <c r="AP11" i="44" s="1"/>
  <c r="AO10" i="44"/>
  <c r="AO11" i="44" s="1"/>
  <c r="AN10" i="44"/>
  <c r="AN11" i="44" s="1"/>
  <c r="AM10" i="44"/>
  <c r="AM11" i="44" s="1"/>
  <c r="AL10" i="44"/>
  <c r="AL11" i="44" s="1"/>
  <c r="AK10" i="44"/>
  <c r="AK11" i="44" s="1"/>
  <c r="AJ10" i="44"/>
  <c r="AJ11" i="44" s="1"/>
  <c r="AI10" i="44"/>
  <c r="AI11" i="44" s="1"/>
  <c r="AH10" i="44"/>
  <c r="AH11" i="44" s="1"/>
  <c r="AG10" i="44"/>
  <c r="AG11" i="44" s="1"/>
  <c r="AF10" i="44"/>
  <c r="AF11" i="44" s="1"/>
  <c r="AE10" i="44"/>
  <c r="AE11" i="44" s="1"/>
  <c r="AD10" i="44"/>
  <c r="AD11" i="44" s="1"/>
  <c r="AC10" i="44"/>
  <c r="AC11" i="44" s="1"/>
  <c r="AB10" i="44"/>
  <c r="AB11" i="44" s="1"/>
  <c r="AA10" i="44"/>
  <c r="AA11" i="44" s="1"/>
  <c r="Z10" i="44"/>
  <c r="Z11" i="44" s="1"/>
  <c r="Y10" i="44"/>
  <c r="Y11" i="44" s="1"/>
  <c r="X10" i="44"/>
  <c r="X11" i="44" s="1"/>
  <c r="W10" i="44"/>
  <c r="W11" i="44" s="1"/>
  <c r="V10" i="44"/>
  <c r="V11" i="44" s="1"/>
  <c r="U10" i="44"/>
  <c r="U11" i="44" s="1"/>
  <c r="T10" i="44"/>
  <c r="T11" i="44" s="1"/>
  <c r="S10" i="44"/>
  <c r="S11" i="44" s="1"/>
  <c r="R10" i="44"/>
  <c r="R11" i="44" s="1"/>
  <c r="Q10" i="44"/>
  <c r="Q11" i="44" s="1"/>
  <c r="P10" i="44"/>
  <c r="P11" i="44" s="1"/>
  <c r="O10" i="44"/>
  <c r="O11" i="44" s="1"/>
  <c r="N10" i="44"/>
  <c r="N11" i="44" s="1"/>
  <c r="AI8" i="43"/>
  <c r="AJ8" i="43"/>
  <c r="AK8" i="43"/>
  <c r="AL8" i="43"/>
  <c r="AH8" i="43"/>
  <c r="AD8" i="43"/>
  <c r="AE8" i="43"/>
  <c r="AF8" i="43"/>
  <c r="AG8" i="43"/>
  <c r="AC8" i="43"/>
  <c r="Y8" i="43"/>
  <c r="Z8" i="43"/>
  <c r="AA8" i="43"/>
  <c r="AB8" i="43"/>
  <c r="X8" i="43"/>
  <c r="T8" i="43"/>
  <c r="U8" i="43"/>
  <c r="V8" i="43"/>
  <c r="W8" i="43"/>
  <c r="S8" i="43"/>
  <c r="O8" i="43"/>
  <c r="P8" i="43"/>
  <c r="Q8" i="43"/>
  <c r="R8" i="43"/>
  <c r="N8" i="43"/>
  <c r="F86" i="43"/>
  <c r="D85" i="43"/>
  <c r="E86" i="43" s="1"/>
  <c r="H81" i="43"/>
  <c r="F81" i="43"/>
  <c r="D81" i="43"/>
  <c r="C77" i="43"/>
  <c r="C73" i="43"/>
  <c r="G81" i="43" s="1"/>
  <c r="B69" i="43"/>
  <c r="M20" i="43"/>
  <c r="CO14" i="43"/>
  <c r="CN14" i="43"/>
  <c r="CM14" i="43"/>
  <c r="CL14" i="43"/>
  <c r="CK14" i="43"/>
  <c r="CJ14" i="43"/>
  <c r="CI14" i="43"/>
  <c r="CH14" i="43"/>
  <c r="CG14" i="43"/>
  <c r="CF14" i="43"/>
  <c r="CE14" i="43"/>
  <c r="CD14" i="43"/>
  <c r="CC14" i="43"/>
  <c r="CB14" i="43"/>
  <c r="CA14" i="43"/>
  <c r="BZ14" i="43"/>
  <c r="BY14" i="43"/>
  <c r="BX14" i="43"/>
  <c r="BW14" i="43"/>
  <c r="BV14" i="43"/>
  <c r="BU14" i="43"/>
  <c r="BT14" i="43"/>
  <c r="BS14" i="43"/>
  <c r="BR14" i="43"/>
  <c r="BJ11" i="43"/>
  <c r="BQ10" i="43"/>
  <c r="BQ11" i="43" s="1"/>
  <c r="BP10" i="43"/>
  <c r="BP11" i="43" s="1"/>
  <c r="BO10" i="43"/>
  <c r="BO11" i="43" s="1"/>
  <c r="BN10" i="43"/>
  <c r="BN11" i="43" s="1"/>
  <c r="BM10" i="43"/>
  <c r="BM11" i="43" s="1"/>
  <c r="BL10" i="43"/>
  <c r="BL11" i="43" s="1"/>
  <c r="BK10" i="43"/>
  <c r="BK11" i="43" s="1"/>
  <c r="BJ10" i="43"/>
  <c r="BI10" i="43"/>
  <c r="BI11" i="43" s="1"/>
  <c r="BH10" i="43"/>
  <c r="BH11" i="43" s="1"/>
  <c r="BG10" i="43"/>
  <c r="BG11" i="43" s="1"/>
  <c r="BF10" i="43"/>
  <c r="BF11" i="43" s="1"/>
  <c r="BE10" i="43"/>
  <c r="BE11" i="43" s="1"/>
  <c r="BD10" i="43"/>
  <c r="BD11" i="43" s="1"/>
  <c r="BC10" i="43"/>
  <c r="BC11" i="43" s="1"/>
  <c r="BB10" i="43"/>
  <c r="BB11" i="43" s="1"/>
  <c r="BA10" i="43"/>
  <c r="BA11" i="43" s="1"/>
  <c r="AZ10" i="43"/>
  <c r="AZ11" i="43" s="1"/>
  <c r="AY10" i="43"/>
  <c r="AY11" i="43" s="1"/>
  <c r="AX10" i="43"/>
  <c r="AX11" i="43" s="1"/>
  <c r="AW10" i="43"/>
  <c r="AW11" i="43" s="1"/>
  <c r="AV10" i="43"/>
  <c r="AV11" i="43" s="1"/>
  <c r="AU10" i="43"/>
  <c r="AU11" i="43" s="1"/>
  <c r="AT10" i="43"/>
  <c r="AT11" i="43" s="1"/>
  <c r="AS10" i="43"/>
  <c r="AS11" i="43" s="1"/>
  <c r="AR10" i="43"/>
  <c r="AR11" i="43" s="1"/>
  <c r="AQ10" i="43"/>
  <c r="AQ11" i="43" s="1"/>
  <c r="AP10" i="43"/>
  <c r="AP11" i="43" s="1"/>
  <c r="AO10" i="43"/>
  <c r="AO11" i="43" s="1"/>
  <c r="AN10" i="43"/>
  <c r="AN11" i="43" s="1"/>
  <c r="AM10" i="43"/>
  <c r="AM11" i="43" s="1"/>
  <c r="AL10" i="43"/>
  <c r="AL11" i="43" s="1"/>
  <c r="AK10" i="43"/>
  <c r="AK11" i="43" s="1"/>
  <c r="AJ10" i="43"/>
  <c r="AJ11" i="43" s="1"/>
  <c r="AI10" i="43"/>
  <c r="AI11" i="43" s="1"/>
  <c r="AH10" i="43"/>
  <c r="AH11" i="43" s="1"/>
  <c r="AG10" i="43"/>
  <c r="AG11" i="43" s="1"/>
  <c r="AF10" i="43"/>
  <c r="AF11" i="43" s="1"/>
  <c r="AE10" i="43"/>
  <c r="AE11" i="43" s="1"/>
  <c r="AD10" i="43"/>
  <c r="AD11" i="43" s="1"/>
  <c r="AC10" i="43"/>
  <c r="AC11" i="43" s="1"/>
  <c r="AB10" i="43"/>
  <c r="AB11" i="43" s="1"/>
  <c r="AA10" i="43"/>
  <c r="AA11" i="43" s="1"/>
  <c r="Z10" i="43"/>
  <c r="Z11" i="43" s="1"/>
  <c r="Y10" i="43"/>
  <c r="Y11" i="43" s="1"/>
  <c r="X10" i="43"/>
  <c r="X11" i="43" s="1"/>
  <c r="W10" i="43"/>
  <c r="W11" i="43" s="1"/>
  <c r="V10" i="43"/>
  <c r="V11" i="43" s="1"/>
  <c r="U10" i="43"/>
  <c r="U11" i="43" s="1"/>
  <c r="T10" i="43"/>
  <c r="T11" i="43" s="1"/>
  <c r="S10" i="43"/>
  <c r="S11" i="43" s="1"/>
  <c r="R10" i="43"/>
  <c r="R11" i="43" s="1"/>
  <c r="Q10" i="43"/>
  <c r="Q11" i="43" s="1"/>
  <c r="P10" i="43"/>
  <c r="P11" i="43" s="1"/>
  <c r="O10" i="43"/>
  <c r="O11" i="43" s="1"/>
  <c r="N10" i="43"/>
  <c r="N11" i="43" s="1"/>
  <c r="AI8" i="42"/>
  <c r="AJ8" i="42"/>
  <c r="AK8" i="42"/>
  <c r="AL8" i="42"/>
  <c r="AH8" i="42"/>
  <c r="AD8" i="42"/>
  <c r="AE8" i="42"/>
  <c r="AF8" i="42"/>
  <c r="AG8" i="42"/>
  <c r="AC8" i="42"/>
  <c r="Y8" i="42"/>
  <c r="Z8" i="42"/>
  <c r="AA8" i="42"/>
  <c r="AB8" i="42"/>
  <c r="X8" i="42"/>
  <c r="T8" i="42"/>
  <c r="U8" i="42"/>
  <c r="V8" i="42"/>
  <c r="W8" i="42"/>
  <c r="S8" i="42"/>
  <c r="O8" i="42"/>
  <c r="P8" i="42"/>
  <c r="Q8" i="42"/>
  <c r="R8" i="42"/>
  <c r="N8" i="42"/>
  <c r="D85" i="42"/>
  <c r="E86" i="42" s="1"/>
  <c r="H81" i="42"/>
  <c r="C77" i="42"/>
  <c r="C73" i="42"/>
  <c r="G81" i="42" s="1"/>
  <c r="B69" i="42"/>
  <c r="M20" i="42"/>
  <c r="CO14" i="42"/>
  <c r="CN14" i="42"/>
  <c r="CM14" i="42"/>
  <c r="CL14" i="42"/>
  <c r="CK14" i="42"/>
  <c r="CJ14" i="42"/>
  <c r="CI14" i="42"/>
  <c r="CH14" i="42"/>
  <c r="CG14" i="42"/>
  <c r="CF14" i="42"/>
  <c r="CE14" i="42"/>
  <c r="CD14" i="42"/>
  <c r="CC14" i="42"/>
  <c r="CB14" i="42"/>
  <c r="CA14" i="42"/>
  <c r="BZ14" i="42"/>
  <c r="BY14" i="42"/>
  <c r="BX14" i="42"/>
  <c r="BW14" i="42"/>
  <c r="BV14" i="42"/>
  <c r="BU14" i="42"/>
  <c r="BT14" i="42"/>
  <c r="BS14" i="42"/>
  <c r="BR14" i="42"/>
  <c r="BQ10" i="42"/>
  <c r="BQ11" i="42" s="1"/>
  <c r="BP10" i="42"/>
  <c r="BP11" i="42" s="1"/>
  <c r="BO10" i="42"/>
  <c r="BO11" i="42" s="1"/>
  <c r="BN10" i="42"/>
  <c r="BN11" i="42" s="1"/>
  <c r="BM10" i="42"/>
  <c r="BM11" i="42" s="1"/>
  <c r="BL10" i="42"/>
  <c r="BL11" i="42" s="1"/>
  <c r="BK10" i="42"/>
  <c r="BK11" i="42" s="1"/>
  <c r="BJ10" i="42"/>
  <c r="BJ11" i="42" s="1"/>
  <c r="BI10" i="42"/>
  <c r="BI11" i="42" s="1"/>
  <c r="BH10" i="42"/>
  <c r="BH11" i="42" s="1"/>
  <c r="BG10" i="42"/>
  <c r="BG11" i="42" s="1"/>
  <c r="BF10" i="42"/>
  <c r="BF11" i="42" s="1"/>
  <c r="BE10" i="42"/>
  <c r="BE11" i="42" s="1"/>
  <c r="BD10" i="42"/>
  <c r="BD11" i="42" s="1"/>
  <c r="BC10" i="42"/>
  <c r="BC11" i="42" s="1"/>
  <c r="BB10" i="42"/>
  <c r="BB11" i="42" s="1"/>
  <c r="BA10" i="42"/>
  <c r="BA11" i="42" s="1"/>
  <c r="AZ10" i="42"/>
  <c r="AZ11" i="42" s="1"/>
  <c r="AY10" i="42"/>
  <c r="AY11" i="42" s="1"/>
  <c r="AX10" i="42"/>
  <c r="AX11" i="42" s="1"/>
  <c r="AW10" i="42"/>
  <c r="AW11" i="42" s="1"/>
  <c r="AV10" i="42"/>
  <c r="AV11" i="42" s="1"/>
  <c r="AU10" i="42"/>
  <c r="AU11" i="42" s="1"/>
  <c r="AT10" i="42"/>
  <c r="AT11" i="42" s="1"/>
  <c r="AS10" i="42"/>
  <c r="AS11" i="42" s="1"/>
  <c r="AR10" i="42"/>
  <c r="AR11" i="42" s="1"/>
  <c r="AQ10" i="42"/>
  <c r="AQ11" i="42" s="1"/>
  <c r="AP10" i="42"/>
  <c r="AP11" i="42" s="1"/>
  <c r="AO10" i="42"/>
  <c r="AO11" i="42" s="1"/>
  <c r="AN10" i="42"/>
  <c r="AN11" i="42" s="1"/>
  <c r="AM10" i="42"/>
  <c r="AM11" i="42" s="1"/>
  <c r="AL10" i="42"/>
  <c r="AL11" i="42" s="1"/>
  <c r="AK10" i="42"/>
  <c r="AK11" i="42" s="1"/>
  <c r="AJ10" i="42"/>
  <c r="AJ11" i="42" s="1"/>
  <c r="AI10" i="42"/>
  <c r="AI11" i="42" s="1"/>
  <c r="AH10" i="42"/>
  <c r="AH11" i="42" s="1"/>
  <c r="AG10" i="42"/>
  <c r="AG11" i="42" s="1"/>
  <c r="AF10" i="42"/>
  <c r="AF11" i="42" s="1"/>
  <c r="AE10" i="42"/>
  <c r="AE11" i="42" s="1"/>
  <c r="AD10" i="42"/>
  <c r="AD11" i="42" s="1"/>
  <c r="AC10" i="42"/>
  <c r="AC11" i="42" s="1"/>
  <c r="AB10" i="42"/>
  <c r="AB11" i="42" s="1"/>
  <c r="AA10" i="42"/>
  <c r="AA11" i="42" s="1"/>
  <c r="Z10" i="42"/>
  <c r="Z11" i="42" s="1"/>
  <c r="Y10" i="42"/>
  <c r="Y11" i="42" s="1"/>
  <c r="X10" i="42"/>
  <c r="X11" i="42" s="1"/>
  <c r="W10" i="42"/>
  <c r="W11" i="42" s="1"/>
  <c r="V10" i="42"/>
  <c r="V11" i="42" s="1"/>
  <c r="U10" i="42"/>
  <c r="U11" i="42" s="1"/>
  <c r="T10" i="42"/>
  <c r="T11" i="42" s="1"/>
  <c r="S10" i="42"/>
  <c r="S11" i="42" s="1"/>
  <c r="R10" i="42"/>
  <c r="R11" i="42" s="1"/>
  <c r="Q10" i="42"/>
  <c r="Q11" i="42" s="1"/>
  <c r="P10" i="42"/>
  <c r="P11" i="42" s="1"/>
  <c r="O10" i="42"/>
  <c r="O11" i="42" s="1"/>
  <c r="N10" i="42"/>
  <c r="N11" i="42" s="1"/>
  <c r="AI8" i="41"/>
  <c r="AJ8" i="41"/>
  <c r="AK8" i="41"/>
  <c r="AL8" i="41"/>
  <c r="AH8" i="41"/>
  <c r="AD8" i="41"/>
  <c r="AE8" i="41"/>
  <c r="AF8" i="41"/>
  <c r="AG8" i="41"/>
  <c r="AC8" i="41"/>
  <c r="Y8" i="41"/>
  <c r="Z8" i="41"/>
  <c r="AA8" i="41"/>
  <c r="AB8" i="41"/>
  <c r="X8" i="41"/>
  <c r="T8" i="41"/>
  <c r="U8" i="41"/>
  <c r="V8" i="41"/>
  <c r="W8" i="41"/>
  <c r="S8" i="41"/>
  <c r="O8" i="41"/>
  <c r="P8" i="41"/>
  <c r="Q8" i="41"/>
  <c r="R8" i="41"/>
  <c r="N8" i="41"/>
  <c r="D85" i="41"/>
  <c r="E86" i="41" s="1"/>
  <c r="H81" i="41"/>
  <c r="C77" i="41"/>
  <c r="C73" i="41"/>
  <c r="G81" i="41" s="1"/>
  <c r="B69" i="41"/>
  <c r="M20" i="41"/>
  <c r="M21" i="41" s="1"/>
  <c r="M22" i="41" s="1"/>
  <c r="CO14" i="41"/>
  <c r="CN14" i="41"/>
  <c r="CM14" i="41"/>
  <c r="CL14" i="41"/>
  <c r="CK14" i="41"/>
  <c r="CJ14" i="41"/>
  <c r="CI14" i="41"/>
  <c r="CH14" i="41"/>
  <c r="CG14" i="41"/>
  <c r="CF14" i="41"/>
  <c r="CE14" i="41"/>
  <c r="CD14" i="41"/>
  <c r="CC14" i="41"/>
  <c r="CB14" i="41"/>
  <c r="CA14" i="41"/>
  <c r="BZ14" i="41"/>
  <c r="BY14" i="41"/>
  <c r="BX14" i="41"/>
  <c r="BW14" i="41"/>
  <c r="BV14" i="41"/>
  <c r="BU14" i="41"/>
  <c r="BT14" i="41"/>
  <c r="BS14" i="41"/>
  <c r="BR14" i="41"/>
  <c r="BB11" i="41"/>
  <c r="V11" i="41"/>
  <c r="BQ10" i="41"/>
  <c r="BQ11" i="41" s="1"/>
  <c r="BP10" i="41"/>
  <c r="BP11" i="41" s="1"/>
  <c r="BO10" i="41"/>
  <c r="BO11" i="41" s="1"/>
  <c r="BN10" i="41"/>
  <c r="BN11" i="41" s="1"/>
  <c r="BM10" i="41"/>
  <c r="BM11" i="41" s="1"/>
  <c r="BL10" i="41"/>
  <c r="BL11" i="41" s="1"/>
  <c r="BK10" i="41"/>
  <c r="BK11" i="41" s="1"/>
  <c r="BJ10" i="41"/>
  <c r="BJ11" i="41" s="1"/>
  <c r="BI10" i="41"/>
  <c r="BI11" i="41" s="1"/>
  <c r="BH10" i="41"/>
  <c r="BH11" i="41" s="1"/>
  <c r="BG10" i="41"/>
  <c r="BG11" i="41" s="1"/>
  <c r="BF10" i="41"/>
  <c r="BF11" i="41" s="1"/>
  <c r="BE10" i="41"/>
  <c r="BE11" i="41" s="1"/>
  <c r="BD10" i="41"/>
  <c r="BD11" i="41" s="1"/>
  <c r="BC10" i="41"/>
  <c r="BC11" i="41" s="1"/>
  <c r="BB10" i="41"/>
  <c r="BA10" i="41"/>
  <c r="BA11" i="41" s="1"/>
  <c r="AZ10" i="41"/>
  <c r="AZ11" i="41" s="1"/>
  <c r="AY10" i="41"/>
  <c r="AY11" i="41" s="1"/>
  <c r="AX10" i="41"/>
  <c r="AX11" i="41" s="1"/>
  <c r="AW10" i="41"/>
  <c r="AW11" i="41" s="1"/>
  <c r="AV10" i="41"/>
  <c r="AV11" i="41" s="1"/>
  <c r="AU10" i="41"/>
  <c r="AU11" i="41" s="1"/>
  <c r="AT10" i="41"/>
  <c r="AT11" i="41" s="1"/>
  <c r="AS10" i="41"/>
  <c r="AS11" i="41" s="1"/>
  <c r="AR10" i="41"/>
  <c r="AR11" i="41" s="1"/>
  <c r="AQ10" i="41"/>
  <c r="AQ11" i="41" s="1"/>
  <c r="AP10" i="41"/>
  <c r="AP11" i="41" s="1"/>
  <c r="AO10" i="41"/>
  <c r="AO11" i="41" s="1"/>
  <c r="AN10" i="41"/>
  <c r="AN11" i="41" s="1"/>
  <c r="AM10" i="41"/>
  <c r="AM11" i="41" s="1"/>
  <c r="AL10" i="41"/>
  <c r="AL11" i="41" s="1"/>
  <c r="AK10" i="41"/>
  <c r="AK11" i="41" s="1"/>
  <c r="AJ10" i="41"/>
  <c r="AJ11" i="41" s="1"/>
  <c r="AI10" i="41"/>
  <c r="AI11" i="41" s="1"/>
  <c r="AH10" i="41"/>
  <c r="AH11" i="41" s="1"/>
  <c r="AG10" i="41"/>
  <c r="AG11" i="41" s="1"/>
  <c r="AF10" i="41"/>
  <c r="AF11" i="41" s="1"/>
  <c r="AE10" i="41"/>
  <c r="AE11" i="41" s="1"/>
  <c r="AD10" i="41"/>
  <c r="AD11" i="41" s="1"/>
  <c r="AC10" i="41"/>
  <c r="AC11" i="41" s="1"/>
  <c r="AB10" i="41"/>
  <c r="AB11" i="41" s="1"/>
  <c r="AA10" i="41"/>
  <c r="AA11" i="41" s="1"/>
  <c r="Z10" i="41"/>
  <c r="Z11" i="41" s="1"/>
  <c r="Y10" i="41"/>
  <c r="Y11" i="41" s="1"/>
  <c r="X10" i="41"/>
  <c r="X11" i="41" s="1"/>
  <c r="W10" i="41"/>
  <c r="W11" i="41" s="1"/>
  <c r="V10" i="41"/>
  <c r="U10" i="41"/>
  <c r="U11" i="41" s="1"/>
  <c r="T10" i="41"/>
  <c r="T11" i="41" s="1"/>
  <c r="S10" i="41"/>
  <c r="S11" i="41" s="1"/>
  <c r="R10" i="41"/>
  <c r="R11" i="41" s="1"/>
  <c r="Q10" i="41"/>
  <c r="Q11" i="41" s="1"/>
  <c r="P10" i="41"/>
  <c r="P11" i="41" s="1"/>
  <c r="O10" i="41"/>
  <c r="O11" i="41" s="1"/>
  <c r="N10" i="41"/>
  <c r="N11" i="41" s="1"/>
  <c r="AI8" i="40"/>
  <c r="AJ8" i="40"/>
  <c r="AK8" i="40"/>
  <c r="AL8" i="40"/>
  <c r="AH8" i="40"/>
  <c r="AD8" i="40"/>
  <c r="AE8" i="40"/>
  <c r="AF8" i="40"/>
  <c r="AG8" i="40"/>
  <c r="AC8" i="40"/>
  <c r="Y8" i="40"/>
  <c r="Z8" i="40"/>
  <c r="AA8" i="40"/>
  <c r="AB8" i="40"/>
  <c r="X8" i="40"/>
  <c r="T8" i="40"/>
  <c r="U8" i="40"/>
  <c r="V8" i="40"/>
  <c r="W8" i="40"/>
  <c r="S8" i="40"/>
  <c r="O8" i="40"/>
  <c r="P8" i="40"/>
  <c r="Q8" i="40"/>
  <c r="R8" i="40"/>
  <c r="N8" i="40"/>
  <c r="H86" i="40"/>
  <c r="F86" i="40"/>
  <c r="E86" i="40"/>
  <c r="D85" i="40"/>
  <c r="D86" i="40" s="1"/>
  <c r="H81" i="40"/>
  <c r="C77" i="40"/>
  <c r="C73" i="40"/>
  <c r="G81" i="40" s="1"/>
  <c r="B69" i="40"/>
  <c r="M20" i="40"/>
  <c r="CO14" i="40"/>
  <c r="CN14" i="40"/>
  <c r="CM14" i="40"/>
  <c r="CL14" i="40"/>
  <c r="CK14" i="40"/>
  <c r="CJ14" i="40"/>
  <c r="CI14" i="40"/>
  <c r="CH14" i="40"/>
  <c r="CG14" i="40"/>
  <c r="CF14" i="40"/>
  <c r="CE14" i="40"/>
  <c r="CD14" i="40"/>
  <c r="CC14" i="40"/>
  <c r="CB14" i="40"/>
  <c r="CA14" i="40"/>
  <c r="BZ14" i="40"/>
  <c r="BY14" i="40"/>
  <c r="BX14" i="40"/>
  <c r="BW14" i="40"/>
  <c r="BV14" i="40"/>
  <c r="BU14" i="40"/>
  <c r="BT14" i="40"/>
  <c r="BS14" i="40"/>
  <c r="BR14" i="40"/>
  <c r="BQ10" i="40"/>
  <c r="BQ11" i="40" s="1"/>
  <c r="BP10" i="40"/>
  <c r="BP11" i="40" s="1"/>
  <c r="BO10" i="40"/>
  <c r="BO11" i="40" s="1"/>
  <c r="BN10" i="40"/>
  <c r="BN11" i="40" s="1"/>
  <c r="BM10" i="40"/>
  <c r="BM11" i="40" s="1"/>
  <c r="BL10" i="40"/>
  <c r="BL11" i="40" s="1"/>
  <c r="BK10" i="40"/>
  <c r="BK11" i="40" s="1"/>
  <c r="BJ10" i="40"/>
  <c r="BJ11" i="40" s="1"/>
  <c r="BI10" i="40"/>
  <c r="BI11" i="40" s="1"/>
  <c r="BH10" i="40"/>
  <c r="BH11" i="40" s="1"/>
  <c r="BG10" i="40"/>
  <c r="BG11" i="40" s="1"/>
  <c r="BF10" i="40"/>
  <c r="BF11" i="40" s="1"/>
  <c r="BE10" i="40"/>
  <c r="BE11" i="40" s="1"/>
  <c r="BD10" i="40"/>
  <c r="BD11" i="40" s="1"/>
  <c r="BC10" i="40"/>
  <c r="BC11" i="40" s="1"/>
  <c r="BB10" i="40"/>
  <c r="BB11" i="40" s="1"/>
  <c r="BA10" i="40"/>
  <c r="BA11" i="40" s="1"/>
  <c r="AZ10" i="40"/>
  <c r="AZ11" i="40" s="1"/>
  <c r="AY10" i="40"/>
  <c r="AY11" i="40" s="1"/>
  <c r="AX10" i="40"/>
  <c r="AX11" i="40" s="1"/>
  <c r="AW10" i="40"/>
  <c r="AW11" i="40" s="1"/>
  <c r="AV10" i="40"/>
  <c r="AV11" i="40" s="1"/>
  <c r="AU10" i="40"/>
  <c r="AU11" i="40" s="1"/>
  <c r="AT10" i="40"/>
  <c r="AT11" i="40" s="1"/>
  <c r="AS10" i="40"/>
  <c r="AS11" i="40" s="1"/>
  <c r="AR10" i="40"/>
  <c r="AR11" i="40" s="1"/>
  <c r="AQ10" i="40"/>
  <c r="AQ11" i="40" s="1"/>
  <c r="AP10" i="40"/>
  <c r="AP11" i="40" s="1"/>
  <c r="AO10" i="40"/>
  <c r="AO11" i="40" s="1"/>
  <c r="AN10" i="40"/>
  <c r="AN11" i="40" s="1"/>
  <c r="AM10" i="40"/>
  <c r="AM11" i="40" s="1"/>
  <c r="AL10" i="40"/>
  <c r="AL11" i="40" s="1"/>
  <c r="AK10" i="40"/>
  <c r="AK11" i="40" s="1"/>
  <c r="AJ10" i="40"/>
  <c r="AJ11" i="40" s="1"/>
  <c r="AI10" i="40"/>
  <c r="AI11" i="40" s="1"/>
  <c r="AH10" i="40"/>
  <c r="AH11" i="40" s="1"/>
  <c r="AG10" i="40"/>
  <c r="AG11" i="40" s="1"/>
  <c r="AF10" i="40"/>
  <c r="AF11" i="40" s="1"/>
  <c r="AE10" i="40"/>
  <c r="AE11" i="40" s="1"/>
  <c r="AD10" i="40"/>
  <c r="AD11" i="40" s="1"/>
  <c r="AC10" i="40"/>
  <c r="AC11" i="40" s="1"/>
  <c r="AB10" i="40"/>
  <c r="AB11" i="40" s="1"/>
  <c r="AA10" i="40"/>
  <c r="AA11" i="40" s="1"/>
  <c r="Z10" i="40"/>
  <c r="Z11" i="40" s="1"/>
  <c r="Y10" i="40"/>
  <c r="Y11" i="40" s="1"/>
  <c r="X10" i="40"/>
  <c r="X11" i="40" s="1"/>
  <c r="W10" i="40"/>
  <c r="W11" i="40" s="1"/>
  <c r="V10" i="40"/>
  <c r="V11" i="40" s="1"/>
  <c r="U10" i="40"/>
  <c r="U11" i="40" s="1"/>
  <c r="T10" i="40"/>
  <c r="T11" i="40" s="1"/>
  <c r="S10" i="40"/>
  <c r="S11" i="40" s="1"/>
  <c r="R10" i="40"/>
  <c r="R11" i="40" s="1"/>
  <c r="Q10" i="40"/>
  <c r="Q11" i="40" s="1"/>
  <c r="P10" i="40"/>
  <c r="P11" i="40" s="1"/>
  <c r="O10" i="40"/>
  <c r="O11" i="40" s="1"/>
  <c r="N10" i="40"/>
  <c r="N11" i="40" s="1"/>
  <c r="AI8" i="39"/>
  <c r="AJ8" i="39"/>
  <c r="AK8" i="39"/>
  <c r="AL8" i="39"/>
  <c r="AH8" i="39"/>
  <c r="AD8" i="39"/>
  <c r="AE8" i="39"/>
  <c r="AF8" i="39"/>
  <c r="AG8" i="39"/>
  <c r="AC8" i="39"/>
  <c r="Y8" i="39"/>
  <c r="Z8" i="39"/>
  <c r="AA8" i="39"/>
  <c r="AB8" i="39"/>
  <c r="X8" i="39"/>
  <c r="T8" i="39"/>
  <c r="U8" i="39"/>
  <c r="V8" i="39"/>
  <c r="W8" i="39"/>
  <c r="S8" i="39"/>
  <c r="O8" i="39"/>
  <c r="P8" i="39"/>
  <c r="Q8" i="39"/>
  <c r="R8" i="39"/>
  <c r="N8" i="39"/>
  <c r="D85" i="39"/>
  <c r="H81" i="39"/>
  <c r="F81" i="39"/>
  <c r="D81" i="39"/>
  <c r="C77" i="39"/>
  <c r="C73" i="39"/>
  <c r="G81" i="39" s="1"/>
  <c r="B69" i="39"/>
  <c r="M20" i="39"/>
  <c r="CO14" i="39"/>
  <c r="CN14" i="39"/>
  <c r="CM14" i="39"/>
  <c r="CL14" i="39"/>
  <c r="CK14" i="39"/>
  <c r="CJ14" i="39"/>
  <c r="CI14" i="39"/>
  <c r="CH14" i="39"/>
  <c r="CG14" i="39"/>
  <c r="CF14" i="39"/>
  <c r="CE14" i="39"/>
  <c r="CD14" i="39"/>
  <c r="CC14" i="39"/>
  <c r="CB14" i="39"/>
  <c r="CA14" i="39"/>
  <c r="BZ14" i="39"/>
  <c r="BY14" i="39"/>
  <c r="BX14" i="39"/>
  <c r="BW14" i="39"/>
  <c r="BV14" i="39"/>
  <c r="BU14" i="39"/>
  <c r="BT14" i="39"/>
  <c r="BS14" i="39"/>
  <c r="BR14" i="39"/>
  <c r="BQ10" i="39"/>
  <c r="BQ11" i="39" s="1"/>
  <c r="BP10" i="39"/>
  <c r="BP11" i="39" s="1"/>
  <c r="BO10" i="39"/>
  <c r="BO11" i="39" s="1"/>
  <c r="BN10" i="39"/>
  <c r="BN11" i="39" s="1"/>
  <c r="BM10" i="39"/>
  <c r="BM11" i="39" s="1"/>
  <c r="BL10" i="39"/>
  <c r="BL11" i="39" s="1"/>
  <c r="BK10" i="39"/>
  <c r="BK11" i="39" s="1"/>
  <c r="BJ10" i="39"/>
  <c r="BJ11" i="39" s="1"/>
  <c r="BI10" i="39"/>
  <c r="BI11" i="39" s="1"/>
  <c r="BH10" i="39"/>
  <c r="BH11" i="39" s="1"/>
  <c r="BG10" i="39"/>
  <c r="BG11" i="39" s="1"/>
  <c r="BF10" i="39"/>
  <c r="BF11" i="39" s="1"/>
  <c r="BE10" i="39"/>
  <c r="BE11" i="39" s="1"/>
  <c r="BD10" i="39"/>
  <c r="BD11" i="39" s="1"/>
  <c r="BC10" i="39"/>
  <c r="BC11" i="39" s="1"/>
  <c r="BB10" i="39"/>
  <c r="BB11" i="39" s="1"/>
  <c r="BA10" i="39"/>
  <c r="BA11" i="39" s="1"/>
  <c r="AZ10" i="39"/>
  <c r="AZ11" i="39" s="1"/>
  <c r="AY10" i="39"/>
  <c r="AY11" i="39" s="1"/>
  <c r="AX10" i="39"/>
  <c r="AX11" i="39" s="1"/>
  <c r="AW10" i="39"/>
  <c r="AW11" i="39" s="1"/>
  <c r="AV10" i="39"/>
  <c r="AV11" i="39" s="1"/>
  <c r="AU10" i="39"/>
  <c r="AU11" i="39" s="1"/>
  <c r="AT10" i="39"/>
  <c r="AT11" i="39" s="1"/>
  <c r="AS10" i="39"/>
  <c r="AS11" i="39" s="1"/>
  <c r="AR10" i="39"/>
  <c r="AR11" i="39" s="1"/>
  <c r="AQ10" i="39"/>
  <c r="AQ11" i="39" s="1"/>
  <c r="AP10" i="39"/>
  <c r="AP11" i="39" s="1"/>
  <c r="AO10" i="39"/>
  <c r="AO11" i="39" s="1"/>
  <c r="AN10" i="39"/>
  <c r="AN11" i="39" s="1"/>
  <c r="AM10" i="39"/>
  <c r="AM11" i="39" s="1"/>
  <c r="AL10" i="39"/>
  <c r="AL11" i="39" s="1"/>
  <c r="AK10" i="39"/>
  <c r="AK11" i="39" s="1"/>
  <c r="AJ10" i="39"/>
  <c r="AJ11" i="39" s="1"/>
  <c r="AI10" i="39"/>
  <c r="AI11" i="39" s="1"/>
  <c r="AH10" i="39"/>
  <c r="AH11" i="39" s="1"/>
  <c r="AG10" i="39"/>
  <c r="AG11" i="39" s="1"/>
  <c r="AF10" i="39"/>
  <c r="AF11" i="39" s="1"/>
  <c r="AE10" i="39"/>
  <c r="AE11" i="39" s="1"/>
  <c r="AD10" i="39"/>
  <c r="AD11" i="39" s="1"/>
  <c r="AC10" i="39"/>
  <c r="AC11" i="39" s="1"/>
  <c r="AB10" i="39"/>
  <c r="AB11" i="39" s="1"/>
  <c r="AA10" i="39"/>
  <c r="AA11" i="39" s="1"/>
  <c r="Z10" i="39"/>
  <c r="Z11" i="39" s="1"/>
  <c r="Y10" i="39"/>
  <c r="Y11" i="39" s="1"/>
  <c r="X10" i="39"/>
  <c r="X11" i="39" s="1"/>
  <c r="W10" i="39"/>
  <c r="W11" i="39" s="1"/>
  <c r="V10" i="39"/>
  <c r="V11" i="39" s="1"/>
  <c r="U10" i="39"/>
  <c r="U11" i="39" s="1"/>
  <c r="T10" i="39"/>
  <c r="T11" i="39" s="1"/>
  <c r="S10" i="39"/>
  <c r="S11" i="39" s="1"/>
  <c r="R10" i="39"/>
  <c r="R11" i="39" s="1"/>
  <c r="Q10" i="39"/>
  <c r="Q11" i="39" s="1"/>
  <c r="P10" i="39"/>
  <c r="P11" i="39" s="1"/>
  <c r="O10" i="39"/>
  <c r="O11" i="39" s="1"/>
  <c r="N10" i="39"/>
  <c r="N11" i="39" s="1"/>
  <c r="AI8" i="38"/>
  <c r="AJ8" i="38"/>
  <c r="AK8" i="38"/>
  <c r="AL8" i="38"/>
  <c r="AH8" i="38"/>
  <c r="AD8" i="38"/>
  <c r="AE8" i="38"/>
  <c r="AF8" i="38"/>
  <c r="AG8" i="38"/>
  <c r="AC8" i="38"/>
  <c r="Y8" i="38"/>
  <c r="Z8" i="38"/>
  <c r="AA8" i="38"/>
  <c r="AB8" i="38"/>
  <c r="X8" i="38"/>
  <c r="T8" i="38"/>
  <c r="U8" i="38"/>
  <c r="V8" i="38"/>
  <c r="W8" i="38"/>
  <c r="S8" i="38"/>
  <c r="O8" i="38"/>
  <c r="P8" i="38"/>
  <c r="Q8" i="38"/>
  <c r="R8" i="38"/>
  <c r="N8" i="38"/>
  <c r="D85" i="38"/>
  <c r="H81" i="38"/>
  <c r="F81" i="38"/>
  <c r="D81" i="38"/>
  <c r="C77" i="38"/>
  <c r="C73" i="38"/>
  <c r="G81" i="38" s="1"/>
  <c r="B69" i="38"/>
  <c r="M20" i="38"/>
  <c r="CO14" i="38"/>
  <c r="CN14" i="38"/>
  <c r="CM14" i="38"/>
  <c r="CL14" i="38"/>
  <c r="CK14" i="38"/>
  <c r="CJ14" i="38"/>
  <c r="CI14" i="38"/>
  <c r="CH14" i="38"/>
  <c r="CG14" i="38"/>
  <c r="CF14" i="38"/>
  <c r="CE14" i="38"/>
  <c r="CD14" i="38"/>
  <c r="CC14" i="38"/>
  <c r="CB14" i="38"/>
  <c r="CA14" i="38"/>
  <c r="BZ14" i="38"/>
  <c r="BY14" i="38"/>
  <c r="BX14" i="38"/>
  <c r="BW14" i="38"/>
  <c r="BV14" i="38"/>
  <c r="BU14" i="38"/>
  <c r="BT14" i="38"/>
  <c r="BS14" i="38"/>
  <c r="BR14" i="38"/>
  <c r="BQ10" i="38"/>
  <c r="BQ11" i="38" s="1"/>
  <c r="BP10" i="38"/>
  <c r="BP11" i="38" s="1"/>
  <c r="BO10" i="38"/>
  <c r="BO11" i="38" s="1"/>
  <c r="BN10" i="38"/>
  <c r="BN11" i="38" s="1"/>
  <c r="BM10" i="38"/>
  <c r="BM11" i="38" s="1"/>
  <c r="BL10" i="38"/>
  <c r="BL11" i="38" s="1"/>
  <c r="BK10" i="38"/>
  <c r="BK11" i="38" s="1"/>
  <c r="BJ10" i="38"/>
  <c r="BJ11" i="38" s="1"/>
  <c r="BI10" i="38"/>
  <c r="BI11" i="38" s="1"/>
  <c r="BH10" i="38"/>
  <c r="BH11" i="38" s="1"/>
  <c r="BG10" i="38"/>
  <c r="BG11" i="38" s="1"/>
  <c r="BF10" i="38"/>
  <c r="BF11" i="38" s="1"/>
  <c r="BE10" i="38"/>
  <c r="BE11" i="38" s="1"/>
  <c r="BD10" i="38"/>
  <c r="BD11" i="38" s="1"/>
  <c r="BC10" i="38"/>
  <c r="BC11" i="38" s="1"/>
  <c r="BB10" i="38"/>
  <c r="BB11" i="38" s="1"/>
  <c r="BA10" i="38"/>
  <c r="BA11" i="38" s="1"/>
  <c r="AZ10" i="38"/>
  <c r="AZ11" i="38" s="1"/>
  <c r="AY10" i="38"/>
  <c r="AY11" i="38" s="1"/>
  <c r="AX10" i="38"/>
  <c r="AX11" i="38" s="1"/>
  <c r="AW10" i="38"/>
  <c r="AW11" i="38" s="1"/>
  <c r="AV10" i="38"/>
  <c r="AV11" i="38" s="1"/>
  <c r="AU10" i="38"/>
  <c r="AU11" i="38" s="1"/>
  <c r="AT10" i="38"/>
  <c r="AT11" i="38" s="1"/>
  <c r="AS10" i="38"/>
  <c r="AS11" i="38" s="1"/>
  <c r="AR10" i="38"/>
  <c r="AR11" i="38" s="1"/>
  <c r="AQ10" i="38"/>
  <c r="AQ11" i="38" s="1"/>
  <c r="AP10" i="38"/>
  <c r="AP11" i="38" s="1"/>
  <c r="AO10" i="38"/>
  <c r="AO11" i="38" s="1"/>
  <c r="AN10" i="38"/>
  <c r="AN11" i="38" s="1"/>
  <c r="AM10" i="38"/>
  <c r="AM11" i="38" s="1"/>
  <c r="AL10" i="38"/>
  <c r="AL11" i="38" s="1"/>
  <c r="AK10" i="38"/>
  <c r="AK11" i="38" s="1"/>
  <c r="AJ10" i="38"/>
  <c r="AJ11" i="38" s="1"/>
  <c r="AI10" i="38"/>
  <c r="AI11" i="38" s="1"/>
  <c r="AH10" i="38"/>
  <c r="AH11" i="38" s="1"/>
  <c r="AG10" i="38"/>
  <c r="AG11" i="38" s="1"/>
  <c r="AF10" i="38"/>
  <c r="AF11" i="38" s="1"/>
  <c r="AE10" i="38"/>
  <c r="AE11" i="38" s="1"/>
  <c r="AD10" i="38"/>
  <c r="AD11" i="38" s="1"/>
  <c r="AC10" i="38"/>
  <c r="AC11" i="38" s="1"/>
  <c r="AB10" i="38"/>
  <c r="AB11" i="38" s="1"/>
  <c r="AA10" i="38"/>
  <c r="AA11" i="38" s="1"/>
  <c r="Z10" i="38"/>
  <c r="Z11" i="38" s="1"/>
  <c r="Y10" i="38"/>
  <c r="Y11" i="38" s="1"/>
  <c r="X10" i="38"/>
  <c r="X11" i="38" s="1"/>
  <c r="W10" i="38"/>
  <c r="W11" i="38" s="1"/>
  <c r="V10" i="38"/>
  <c r="V11" i="38" s="1"/>
  <c r="U10" i="38"/>
  <c r="U11" i="38" s="1"/>
  <c r="T10" i="38"/>
  <c r="T11" i="38" s="1"/>
  <c r="S10" i="38"/>
  <c r="S11" i="38" s="1"/>
  <c r="R10" i="38"/>
  <c r="R11" i="38" s="1"/>
  <c r="Q10" i="38"/>
  <c r="Q11" i="38" s="1"/>
  <c r="P10" i="38"/>
  <c r="P11" i="38" s="1"/>
  <c r="O10" i="38"/>
  <c r="O11" i="38" s="1"/>
  <c r="N10" i="38"/>
  <c r="N11" i="38" s="1"/>
  <c r="AM10" i="1"/>
  <c r="AM11" i="1" s="1"/>
  <c r="AN10" i="1"/>
  <c r="AO10" i="1"/>
  <c r="AP10" i="1"/>
  <c r="AP11" i="1" s="1"/>
  <c r="AQ10" i="1"/>
  <c r="AR10" i="1"/>
  <c r="AR11" i="1" s="1"/>
  <c r="AS10" i="1"/>
  <c r="AT10" i="1"/>
  <c r="AT11" i="1" s="1"/>
  <c r="AU10" i="1"/>
  <c r="AU11" i="1" s="1"/>
  <c r="AV10" i="1"/>
  <c r="AW10" i="1"/>
  <c r="AX10" i="1"/>
  <c r="AX11" i="1" s="1"/>
  <c r="AY10" i="1"/>
  <c r="AZ10" i="1"/>
  <c r="AZ11" i="1" s="1"/>
  <c r="BA10" i="1"/>
  <c r="BB10" i="1"/>
  <c r="BB11" i="1" s="1"/>
  <c r="BC10" i="1"/>
  <c r="BC11" i="1" s="1"/>
  <c r="BD10" i="1"/>
  <c r="BE10" i="1"/>
  <c r="BF10" i="1"/>
  <c r="BF11" i="1" s="1"/>
  <c r="BG10" i="1"/>
  <c r="BH10" i="1"/>
  <c r="BH11" i="1" s="1"/>
  <c r="BI10" i="1"/>
  <c r="BJ10" i="1"/>
  <c r="BJ11" i="1" s="1"/>
  <c r="BK10" i="1"/>
  <c r="BK11" i="1" s="1"/>
  <c r="BL10" i="1"/>
  <c r="BM10" i="1"/>
  <c r="BN10" i="1"/>
  <c r="BN11" i="1" s="1"/>
  <c r="BO10" i="1"/>
  <c r="BP10" i="1"/>
  <c r="BP11" i="1" s="1"/>
  <c r="BQ10" i="1"/>
  <c r="AN11" i="1"/>
  <c r="AO11" i="1"/>
  <c r="AQ11" i="1"/>
  <c r="AS11" i="1"/>
  <c r="AV11" i="1"/>
  <c r="AW11" i="1"/>
  <c r="AY11" i="1"/>
  <c r="BA11" i="1"/>
  <c r="BD11" i="1"/>
  <c r="BE11" i="1"/>
  <c r="BG11" i="1"/>
  <c r="BI11" i="1"/>
  <c r="BL11" i="1"/>
  <c r="BM11" i="1"/>
  <c r="BO11" i="1"/>
  <c r="BQ11" i="1"/>
  <c r="AI8" i="36"/>
  <c r="AJ8" i="36"/>
  <c r="AK8" i="36"/>
  <c r="AL8" i="36"/>
  <c r="AH8" i="36"/>
  <c r="AD8" i="36"/>
  <c r="AE8" i="36"/>
  <c r="AF8" i="36"/>
  <c r="AG8" i="36"/>
  <c r="AC8" i="36"/>
  <c r="Y8" i="36"/>
  <c r="Z8" i="36"/>
  <c r="AA8" i="36"/>
  <c r="AB8" i="36"/>
  <c r="X8" i="36"/>
  <c r="T8" i="36"/>
  <c r="U8" i="36"/>
  <c r="V8" i="36"/>
  <c r="W8" i="36"/>
  <c r="S8" i="36"/>
  <c r="O8" i="36"/>
  <c r="P8" i="36"/>
  <c r="Q8" i="36"/>
  <c r="R8" i="36"/>
  <c r="N8" i="36"/>
  <c r="D85" i="36"/>
  <c r="G86" i="36" s="1"/>
  <c r="H81" i="36"/>
  <c r="C77" i="36"/>
  <c r="C73" i="36"/>
  <c r="G81" i="36" s="1"/>
  <c r="B69" i="36"/>
  <c r="M20" i="36"/>
  <c r="M21" i="36" s="1"/>
  <c r="M22" i="36" s="1"/>
  <c r="CO14" i="36"/>
  <c r="CN14" i="36"/>
  <c r="CM14" i="36"/>
  <c r="CL14" i="36"/>
  <c r="CK14" i="36"/>
  <c r="CJ14" i="36"/>
  <c r="CI14" i="36"/>
  <c r="CH14" i="36"/>
  <c r="CG14" i="36"/>
  <c r="CF14" i="36"/>
  <c r="CE14" i="36"/>
  <c r="CD14" i="36"/>
  <c r="CC14" i="36"/>
  <c r="CB14" i="36"/>
  <c r="CA14" i="36"/>
  <c r="BZ14" i="36"/>
  <c r="BY14" i="36"/>
  <c r="BX14" i="36"/>
  <c r="BW14" i="36"/>
  <c r="BV14" i="36"/>
  <c r="BU14" i="36"/>
  <c r="BT14" i="36"/>
  <c r="BS14" i="36"/>
  <c r="BR14" i="36"/>
  <c r="BQ10" i="36"/>
  <c r="BQ11" i="36" s="1"/>
  <c r="BP10" i="36"/>
  <c r="BP11" i="36" s="1"/>
  <c r="BO10" i="36"/>
  <c r="BO11" i="36" s="1"/>
  <c r="BN10" i="36"/>
  <c r="BN11" i="36" s="1"/>
  <c r="BM10" i="36"/>
  <c r="BM11" i="36" s="1"/>
  <c r="BL10" i="36"/>
  <c r="BL11" i="36" s="1"/>
  <c r="BK10" i="36"/>
  <c r="BK11" i="36" s="1"/>
  <c r="BJ10" i="36"/>
  <c r="BJ11" i="36" s="1"/>
  <c r="BI10" i="36"/>
  <c r="BI11" i="36" s="1"/>
  <c r="BH10" i="36"/>
  <c r="BH11" i="36" s="1"/>
  <c r="BG10" i="36"/>
  <c r="BG11" i="36" s="1"/>
  <c r="BF10" i="36"/>
  <c r="BF11" i="36" s="1"/>
  <c r="BE10" i="36"/>
  <c r="BE11" i="36" s="1"/>
  <c r="BD10" i="36"/>
  <c r="BD11" i="36" s="1"/>
  <c r="BC10" i="36"/>
  <c r="BC11" i="36" s="1"/>
  <c r="BB10" i="36"/>
  <c r="BB11" i="36" s="1"/>
  <c r="BA10" i="36"/>
  <c r="BA11" i="36" s="1"/>
  <c r="AZ10" i="36"/>
  <c r="AZ11" i="36" s="1"/>
  <c r="AY10" i="36"/>
  <c r="AY11" i="36" s="1"/>
  <c r="AX10" i="36"/>
  <c r="AX11" i="36" s="1"/>
  <c r="AW10" i="36"/>
  <c r="AW11" i="36" s="1"/>
  <c r="AV10" i="36"/>
  <c r="AV11" i="36" s="1"/>
  <c r="AU10" i="36"/>
  <c r="AU11" i="36" s="1"/>
  <c r="AT10" i="36"/>
  <c r="AT11" i="36" s="1"/>
  <c r="AS10" i="36"/>
  <c r="AS11" i="36" s="1"/>
  <c r="AR10" i="36"/>
  <c r="AR11" i="36" s="1"/>
  <c r="AQ10" i="36"/>
  <c r="AQ11" i="36" s="1"/>
  <c r="AP10" i="36"/>
  <c r="AP11" i="36" s="1"/>
  <c r="AO10" i="36"/>
  <c r="AO11" i="36" s="1"/>
  <c r="AN10" i="36"/>
  <c r="AN11" i="36" s="1"/>
  <c r="AM10" i="36"/>
  <c r="AM11" i="36" s="1"/>
  <c r="AL10" i="36"/>
  <c r="AL11" i="36" s="1"/>
  <c r="AK10" i="36"/>
  <c r="AK11" i="36" s="1"/>
  <c r="AJ10" i="36"/>
  <c r="AJ11" i="36" s="1"/>
  <c r="AI10" i="36"/>
  <c r="AI11" i="36" s="1"/>
  <c r="AH10" i="36"/>
  <c r="AH11" i="36" s="1"/>
  <c r="AG10" i="36"/>
  <c r="AG11" i="36" s="1"/>
  <c r="AF10" i="36"/>
  <c r="AF11" i="36" s="1"/>
  <c r="AE10" i="36"/>
  <c r="AE11" i="36" s="1"/>
  <c r="AD10" i="36"/>
  <c r="AD11" i="36" s="1"/>
  <c r="AC10" i="36"/>
  <c r="AC11" i="36" s="1"/>
  <c r="AB10" i="36"/>
  <c r="AB11" i="36" s="1"/>
  <c r="AA10" i="36"/>
  <c r="AA11" i="36" s="1"/>
  <c r="Z10" i="36"/>
  <c r="Z11" i="36" s="1"/>
  <c r="Y10" i="36"/>
  <c r="Y11" i="36" s="1"/>
  <c r="X10" i="36"/>
  <c r="X11" i="36" s="1"/>
  <c r="W10" i="36"/>
  <c r="W11" i="36" s="1"/>
  <c r="V10" i="36"/>
  <c r="V11" i="36" s="1"/>
  <c r="U10" i="36"/>
  <c r="U11" i="36" s="1"/>
  <c r="T10" i="36"/>
  <c r="T11" i="36" s="1"/>
  <c r="S10" i="36"/>
  <c r="S11" i="36" s="1"/>
  <c r="R10" i="36"/>
  <c r="R11" i="36" s="1"/>
  <c r="Q10" i="36"/>
  <c r="Q11" i="36" s="1"/>
  <c r="P10" i="36"/>
  <c r="P11" i="36" s="1"/>
  <c r="O10" i="36"/>
  <c r="O11" i="36" s="1"/>
  <c r="N10" i="36"/>
  <c r="N11" i="36" s="1"/>
  <c r="Y8" i="35"/>
  <c r="Z8" i="35"/>
  <c r="X8" i="35"/>
  <c r="T8" i="35"/>
  <c r="U8" i="35"/>
  <c r="V8" i="35"/>
  <c r="W8" i="35"/>
  <c r="S8" i="35"/>
  <c r="O8" i="35"/>
  <c r="P8" i="35"/>
  <c r="Q8" i="35"/>
  <c r="R8" i="35"/>
  <c r="N8" i="35"/>
  <c r="Y8" i="34"/>
  <c r="Z8" i="34"/>
  <c r="X8" i="34"/>
  <c r="T8" i="34"/>
  <c r="U8" i="34"/>
  <c r="V8" i="34"/>
  <c r="W8" i="34"/>
  <c r="S8" i="34"/>
  <c r="O8" i="34"/>
  <c r="P8" i="34"/>
  <c r="Q8" i="34"/>
  <c r="R8" i="34"/>
  <c r="N8" i="34"/>
  <c r="Y8" i="33"/>
  <c r="Z8" i="33"/>
  <c r="X8" i="33"/>
  <c r="T8" i="33"/>
  <c r="U8" i="33"/>
  <c r="V8" i="33"/>
  <c r="W8" i="33"/>
  <c r="S8" i="33"/>
  <c r="O8" i="33"/>
  <c r="P8" i="33"/>
  <c r="Q8" i="33"/>
  <c r="R8" i="33"/>
  <c r="N8" i="33"/>
  <c r="Y8" i="32"/>
  <c r="Z8" i="32"/>
  <c r="X8" i="32"/>
  <c r="T8" i="32"/>
  <c r="U8" i="32"/>
  <c r="V8" i="32"/>
  <c r="W8" i="32"/>
  <c r="S8" i="32"/>
  <c r="O8" i="32"/>
  <c r="P8" i="32"/>
  <c r="Q8" i="32"/>
  <c r="R8" i="32"/>
  <c r="N8" i="32"/>
  <c r="Y8" i="31"/>
  <c r="Z8" i="31"/>
  <c r="X8" i="31"/>
  <c r="T8" i="31"/>
  <c r="U8" i="31"/>
  <c r="V8" i="31"/>
  <c r="W8" i="31"/>
  <c r="S8" i="31"/>
  <c r="O8" i="31"/>
  <c r="P8" i="31"/>
  <c r="Q8" i="31"/>
  <c r="R8" i="31"/>
  <c r="N8" i="31"/>
  <c r="Y8" i="30"/>
  <c r="Z8" i="30"/>
  <c r="X8" i="30"/>
  <c r="T8" i="30"/>
  <c r="U8" i="30"/>
  <c r="V8" i="30"/>
  <c r="W8" i="30"/>
  <c r="S8" i="30"/>
  <c r="O8" i="30"/>
  <c r="P8" i="30"/>
  <c r="Q8" i="30"/>
  <c r="R8" i="30"/>
  <c r="N8" i="30"/>
  <c r="Y8" i="29"/>
  <c r="Z8" i="29"/>
  <c r="X8" i="29"/>
  <c r="T8" i="29"/>
  <c r="U8" i="29"/>
  <c r="V8" i="29"/>
  <c r="W8" i="29"/>
  <c r="S8" i="29"/>
  <c r="O8" i="29"/>
  <c r="P8" i="29"/>
  <c r="Q8" i="29"/>
  <c r="R8" i="29"/>
  <c r="N8" i="29"/>
  <c r="Y8" i="28"/>
  <c r="Z8" i="28"/>
  <c r="X8" i="28"/>
  <c r="T8" i="28"/>
  <c r="U8" i="28"/>
  <c r="V8" i="28"/>
  <c r="W8" i="28"/>
  <c r="S8" i="28"/>
  <c r="O8" i="28"/>
  <c r="P8" i="28"/>
  <c r="Q8" i="28"/>
  <c r="R8" i="28"/>
  <c r="N8" i="28"/>
  <c r="Y8" i="27"/>
  <c r="Z8" i="27"/>
  <c r="X8" i="27"/>
  <c r="T8" i="27"/>
  <c r="U8" i="27"/>
  <c r="V8" i="27"/>
  <c r="W8" i="27"/>
  <c r="S8" i="27"/>
  <c r="O8" i="27"/>
  <c r="P8" i="27"/>
  <c r="Q8" i="27"/>
  <c r="R8" i="27"/>
  <c r="N8" i="27"/>
  <c r="X8" i="26"/>
  <c r="Y8" i="26"/>
  <c r="W8" i="26"/>
  <c r="S8" i="26"/>
  <c r="T8" i="26"/>
  <c r="U8" i="26"/>
  <c r="V8" i="26"/>
  <c r="R8" i="26"/>
  <c r="N8" i="26"/>
  <c r="O8" i="26"/>
  <c r="P8" i="26"/>
  <c r="Q8" i="26"/>
  <c r="M8" i="26"/>
  <c r="X8" i="25"/>
  <c r="Y8" i="25"/>
  <c r="W8" i="25"/>
  <c r="S8" i="25"/>
  <c r="T8" i="25"/>
  <c r="U8" i="25"/>
  <c r="V8" i="25"/>
  <c r="R8" i="25"/>
  <c r="N8" i="25"/>
  <c r="O8" i="25"/>
  <c r="P8" i="25"/>
  <c r="Q8" i="25"/>
  <c r="M8" i="25"/>
  <c r="X8" i="24"/>
  <c r="Y8" i="24"/>
  <c r="W8" i="24"/>
  <c r="S8" i="24"/>
  <c r="T8" i="24"/>
  <c r="U8" i="24"/>
  <c r="V8" i="24"/>
  <c r="R8" i="24"/>
  <c r="N8" i="24"/>
  <c r="O8" i="24"/>
  <c r="P8" i="24"/>
  <c r="Q8" i="24"/>
  <c r="M8" i="24"/>
  <c r="X8" i="23"/>
  <c r="Y8" i="23"/>
  <c r="W8" i="23"/>
  <c r="S8" i="23"/>
  <c r="T8" i="23"/>
  <c r="U8" i="23"/>
  <c r="V8" i="23"/>
  <c r="R8" i="23"/>
  <c r="N8" i="23"/>
  <c r="O8" i="23"/>
  <c r="P8" i="23"/>
  <c r="Q8" i="23"/>
  <c r="M8" i="23"/>
  <c r="Y8" i="22"/>
  <c r="Z8" i="22"/>
  <c r="X8" i="22"/>
  <c r="T8" i="22"/>
  <c r="U8" i="22"/>
  <c r="V8" i="22"/>
  <c r="W8" i="22"/>
  <c r="S8" i="22"/>
  <c r="O8" i="22"/>
  <c r="P8" i="22"/>
  <c r="Q8" i="22"/>
  <c r="R8" i="22"/>
  <c r="N8" i="22"/>
  <c r="Y8" i="21"/>
  <c r="Z8" i="21"/>
  <c r="X8" i="21"/>
  <c r="T8" i="21"/>
  <c r="U8" i="21"/>
  <c r="V8" i="21"/>
  <c r="W8" i="21"/>
  <c r="S8" i="21"/>
  <c r="O8" i="21"/>
  <c r="P8" i="21"/>
  <c r="Q8" i="21"/>
  <c r="R8" i="21"/>
  <c r="N8" i="21"/>
  <c r="Y8" i="20"/>
  <c r="Z8" i="20"/>
  <c r="X8" i="20"/>
  <c r="T8" i="20"/>
  <c r="U8" i="20"/>
  <c r="V8" i="20"/>
  <c r="W8" i="20"/>
  <c r="S8" i="20"/>
  <c r="O8" i="20"/>
  <c r="P8" i="20"/>
  <c r="Q8" i="20"/>
  <c r="R8" i="20"/>
  <c r="N8" i="20"/>
  <c r="Y8" i="19"/>
  <c r="Z8" i="19"/>
  <c r="X8" i="19"/>
  <c r="T8" i="19"/>
  <c r="U8" i="19"/>
  <c r="V8" i="19"/>
  <c r="W8" i="19"/>
  <c r="S8" i="19"/>
  <c r="O8" i="19"/>
  <c r="P8" i="19"/>
  <c r="Q8" i="19"/>
  <c r="R8" i="19"/>
  <c r="N8" i="19"/>
  <c r="Y8" i="18"/>
  <c r="Z8" i="18"/>
  <c r="X8" i="18"/>
  <c r="T8" i="18"/>
  <c r="U8" i="18"/>
  <c r="V8" i="18"/>
  <c r="W8" i="18"/>
  <c r="S8" i="18"/>
  <c r="O8" i="18"/>
  <c r="P8" i="18"/>
  <c r="Q8" i="18"/>
  <c r="R8" i="18"/>
  <c r="N8" i="18"/>
  <c r="Y8" i="17"/>
  <c r="Z8" i="17"/>
  <c r="X8" i="17"/>
  <c r="T8" i="17"/>
  <c r="U8" i="17"/>
  <c r="V8" i="17"/>
  <c r="W8" i="17"/>
  <c r="S8" i="17"/>
  <c r="O8" i="17"/>
  <c r="P8" i="17"/>
  <c r="Q8" i="17"/>
  <c r="R8" i="17"/>
  <c r="N8" i="17"/>
  <c r="Y8" i="16"/>
  <c r="Z8" i="16"/>
  <c r="X8" i="16"/>
  <c r="T8" i="16"/>
  <c r="U8" i="16"/>
  <c r="V8" i="16"/>
  <c r="W8" i="16"/>
  <c r="S8" i="16"/>
  <c r="O8" i="16"/>
  <c r="P8" i="16"/>
  <c r="Q8" i="16"/>
  <c r="R8" i="16"/>
  <c r="N8" i="16"/>
  <c r="Y8" i="15"/>
  <c r="Z8" i="15"/>
  <c r="X8" i="15"/>
  <c r="T8" i="15"/>
  <c r="U8" i="15"/>
  <c r="V8" i="15"/>
  <c r="W8" i="15"/>
  <c r="S8" i="15"/>
  <c r="R8" i="15"/>
  <c r="Q8" i="15"/>
  <c r="P8" i="15"/>
  <c r="O8" i="15"/>
  <c r="N8" i="15"/>
  <c r="D84" i="35"/>
  <c r="C76" i="35"/>
  <c r="H85" i="35" s="1"/>
  <c r="C72" i="35"/>
  <c r="G80" i="35" s="1"/>
  <c r="B68" i="35"/>
  <c r="M20" i="35"/>
  <c r="CO14" i="35"/>
  <c r="CN14" i="35"/>
  <c r="CM14" i="35"/>
  <c r="CL14" i="35"/>
  <c r="CK14" i="35"/>
  <c r="CJ14" i="35"/>
  <c r="CI14" i="35"/>
  <c r="CH14" i="35"/>
  <c r="CG14" i="35"/>
  <c r="CF14" i="35"/>
  <c r="CE14" i="35"/>
  <c r="CD14" i="35"/>
  <c r="CC14" i="35"/>
  <c r="CB14" i="35"/>
  <c r="CA14" i="35"/>
  <c r="BZ14" i="35"/>
  <c r="BY14" i="35"/>
  <c r="BX14" i="35"/>
  <c r="BW14" i="35"/>
  <c r="BV14" i="35"/>
  <c r="BU14" i="35"/>
  <c r="BT14" i="35"/>
  <c r="BS14" i="35"/>
  <c r="BR14" i="35"/>
  <c r="BJ11" i="35"/>
  <c r="BQ10" i="35"/>
  <c r="BQ11" i="35" s="1"/>
  <c r="BP10" i="35"/>
  <c r="BP11" i="35" s="1"/>
  <c r="BO10" i="35"/>
  <c r="BO11" i="35" s="1"/>
  <c r="BN10" i="35"/>
  <c r="BN11" i="35" s="1"/>
  <c r="BM10" i="35"/>
  <c r="BM11" i="35" s="1"/>
  <c r="BL10" i="35"/>
  <c r="BL11" i="35" s="1"/>
  <c r="BK10" i="35"/>
  <c r="BK11" i="35" s="1"/>
  <c r="BJ10" i="35"/>
  <c r="BI10" i="35"/>
  <c r="BI11" i="35" s="1"/>
  <c r="BH10" i="35"/>
  <c r="BH11" i="35" s="1"/>
  <c r="BG10" i="35"/>
  <c r="BG11" i="35" s="1"/>
  <c r="BF10" i="35"/>
  <c r="BF11" i="35" s="1"/>
  <c r="BE10" i="35"/>
  <c r="BE11" i="35" s="1"/>
  <c r="BD10" i="35"/>
  <c r="BD11" i="35" s="1"/>
  <c r="BC10" i="35"/>
  <c r="BC11" i="35" s="1"/>
  <c r="BB10" i="35"/>
  <c r="BB11" i="35" s="1"/>
  <c r="BA10" i="35"/>
  <c r="BA11" i="35" s="1"/>
  <c r="AZ10" i="35"/>
  <c r="AZ11" i="35" s="1"/>
  <c r="AY10" i="35"/>
  <c r="AY11" i="35" s="1"/>
  <c r="AX10" i="35"/>
  <c r="AX11" i="35" s="1"/>
  <c r="AW10" i="35"/>
  <c r="AW11" i="35" s="1"/>
  <c r="AV10" i="35"/>
  <c r="AV11" i="35" s="1"/>
  <c r="AU10" i="35"/>
  <c r="AU11" i="35" s="1"/>
  <c r="AT10" i="35"/>
  <c r="AT11" i="35" s="1"/>
  <c r="AS10" i="35"/>
  <c r="AS11" i="35" s="1"/>
  <c r="AR10" i="35"/>
  <c r="AR11" i="35" s="1"/>
  <c r="AQ10" i="35"/>
  <c r="AQ11" i="35" s="1"/>
  <c r="AP10" i="35"/>
  <c r="AP11" i="35" s="1"/>
  <c r="AO10" i="35"/>
  <c r="AO11" i="35" s="1"/>
  <c r="AN10" i="35"/>
  <c r="AN11" i="35" s="1"/>
  <c r="AM10" i="35"/>
  <c r="AM11" i="35" s="1"/>
  <c r="AL10" i="35"/>
  <c r="AL11" i="35" s="1"/>
  <c r="AK10" i="35"/>
  <c r="AK11" i="35" s="1"/>
  <c r="AJ10" i="35"/>
  <c r="AJ11" i="35" s="1"/>
  <c r="AI10" i="35"/>
  <c r="AI11" i="35" s="1"/>
  <c r="AH10" i="35"/>
  <c r="AH11" i="35" s="1"/>
  <c r="AG10" i="35"/>
  <c r="AG11" i="35" s="1"/>
  <c r="AF10" i="35"/>
  <c r="AF11" i="35" s="1"/>
  <c r="AE10" i="35"/>
  <c r="AE11" i="35" s="1"/>
  <c r="AD10" i="35"/>
  <c r="AD11" i="35" s="1"/>
  <c r="AC10" i="35"/>
  <c r="AC11" i="35" s="1"/>
  <c r="AB10" i="35"/>
  <c r="AB11" i="35" s="1"/>
  <c r="AA10" i="35"/>
  <c r="AA11" i="35" s="1"/>
  <c r="Z10" i="35"/>
  <c r="Z11" i="35" s="1"/>
  <c r="Y10" i="35"/>
  <c r="Y11" i="35" s="1"/>
  <c r="X10" i="35"/>
  <c r="X11" i="35" s="1"/>
  <c r="W10" i="35"/>
  <c r="W11" i="35" s="1"/>
  <c r="V10" i="35"/>
  <c r="V11" i="35" s="1"/>
  <c r="U10" i="35"/>
  <c r="U11" i="35" s="1"/>
  <c r="T10" i="35"/>
  <c r="T11" i="35" s="1"/>
  <c r="S10" i="35"/>
  <c r="S11" i="35" s="1"/>
  <c r="R10" i="35"/>
  <c r="R11" i="35" s="1"/>
  <c r="Q10" i="35"/>
  <c r="Q11" i="35" s="1"/>
  <c r="P10" i="35"/>
  <c r="P11" i="35" s="1"/>
  <c r="O10" i="35"/>
  <c r="O11" i="35" s="1"/>
  <c r="N10" i="35"/>
  <c r="N11" i="35" s="1"/>
  <c r="D84" i="34"/>
  <c r="G85" i="34" s="1"/>
  <c r="G80" i="34"/>
  <c r="C76" i="34"/>
  <c r="E85" i="34" s="1"/>
  <c r="C72" i="34"/>
  <c r="D80" i="34" s="1"/>
  <c r="B68" i="34"/>
  <c r="M21" i="34"/>
  <c r="M22" i="34" s="1"/>
  <c r="M20" i="34"/>
  <c r="CO14" i="34"/>
  <c r="CN14" i="34"/>
  <c r="CM14" i="34"/>
  <c r="CL14" i="34"/>
  <c r="CK14" i="34"/>
  <c r="CJ14" i="34"/>
  <c r="CI14" i="34"/>
  <c r="CH14" i="34"/>
  <c r="CG14" i="34"/>
  <c r="CF14" i="34"/>
  <c r="CE14" i="34"/>
  <c r="CD14" i="34"/>
  <c r="CC14" i="34"/>
  <c r="CB14" i="34"/>
  <c r="CA14" i="34"/>
  <c r="BZ14" i="34"/>
  <c r="BY14" i="34"/>
  <c r="BX14" i="34"/>
  <c r="BW14" i="34"/>
  <c r="BV14" i="34"/>
  <c r="BU14" i="34"/>
  <c r="BT14" i="34"/>
  <c r="BS14" i="34"/>
  <c r="BR14" i="34"/>
  <c r="BJ11" i="34"/>
  <c r="BQ10" i="34"/>
  <c r="BQ11" i="34" s="1"/>
  <c r="BP10" i="34"/>
  <c r="BP11" i="34" s="1"/>
  <c r="BO10" i="34"/>
  <c r="BO11" i="34" s="1"/>
  <c r="BN10" i="34"/>
  <c r="BN11" i="34" s="1"/>
  <c r="BM10" i="34"/>
  <c r="BM11" i="34" s="1"/>
  <c r="BL10" i="34"/>
  <c r="BL11" i="34" s="1"/>
  <c r="BK10" i="34"/>
  <c r="BK11" i="34" s="1"/>
  <c r="BJ10" i="34"/>
  <c r="BI10" i="34"/>
  <c r="BI11" i="34" s="1"/>
  <c r="BH10" i="34"/>
  <c r="BH11" i="34" s="1"/>
  <c r="BG10" i="34"/>
  <c r="BG11" i="34" s="1"/>
  <c r="BF10" i="34"/>
  <c r="BF11" i="34" s="1"/>
  <c r="BE10" i="34"/>
  <c r="BE11" i="34" s="1"/>
  <c r="BD10" i="34"/>
  <c r="BD11" i="34" s="1"/>
  <c r="BC10" i="34"/>
  <c r="BC11" i="34" s="1"/>
  <c r="BB10" i="34"/>
  <c r="BB11" i="34" s="1"/>
  <c r="BA10" i="34"/>
  <c r="BA11" i="34" s="1"/>
  <c r="AZ10" i="34"/>
  <c r="AZ11" i="34" s="1"/>
  <c r="AY10" i="34"/>
  <c r="AY11" i="34" s="1"/>
  <c r="AX10" i="34"/>
  <c r="AX11" i="34" s="1"/>
  <c r="AW10" i="34"/>
  <c r="AW11" i="34" s="1"/>
  <c r="AV10" i="34"/>
  <c r="AV11" i="34" s="1"/>
  <c r="AU10" i="34"/>
  <c r="AU11" i="34" s="1"/>
  <c r="AT10" i="34"/>
  <c r="AT11" i="34" s="1"/>
  <c r="AS10" i="34"/>
  <c r="AS11" i="34" s="1"/>
  <c r="AR10" i="34"/>
  <c r="AR11" i="34" s="1"/>
  <c r="AQ10" i="34"/>
  <c r="AQ11" i="34" s="1"/>
  <c r="AP10" i="34"/>
  <c r="AP11" i="34" s="1"/>
  <c r="AO10" i="34"/>
  <c r="AO11" i="34" s="1"/>
  <c r="AN10" i="34"/>
  <c r="AN11" i="34" s="1"/>
  <c r="AM10" i="34"/>
  <c r="AM11" i="34" s="1"/>
  <c r="AL10" i="34"/>
  <c r="AL11" i="34" s="1"/>
  <c r="AK10" i="34"/>
  <c r="AK11" i="34" s="1"/>
  <c r="AJ10" i="34"/>
  <c r="AJ11" i="34" s="1"/>
  <c r="AI10" i="34"/>
  <c r="AI11" i="34" s="1"/>
  <c r="AH10" i="34"/>
  <c r="AH11" i="34" s="1"/>
  <c r="AG10" i="34"/>
  <c r="AG11" i="34" s="1"/>
  <c r="AF10" i="34"/>
  <c r="AF11" i="34" s="1"/>
  <c r="AE10" i="34"/>
  <c r="AE11" i="34" s="1"/>
  <c r="AD10" i="34"/>
  <c r="AD11" i="34" s="1"/>
  <c r="AC10" i="34"/>
  <c r="AC11" i="34" s="1"/>
  <c r="AB10" i="34"/>
  <c r="AB11" i="34" s="1"/>
  <c r="AA10" i="34"/>
  <c r="AA11" i="34" s="1"/>
  <c r="Z10" i="34"/>
  <c r="Z11" i="34" s="1"/>
  <c r="Y10" i="34"/>
  <c r="Y11" i="34" s="1"/>
  <c r="X10" i="34"/>
  <c r="X11" i="34" s="1"/>
  <c r="W10" i="34"/>
  <c r="W11" i="34" s="1"/>
  <c r="V10" i="34"/>
  <c r="V11" i="34" s="1"/>
  <c r="U10" i="34"/>
  <c r="U11" i="34" s="1"/>
  <c r="T10" i="34"/>
  <c r="T11" i="34" s="1"/>
  <c r="S10" i="34"/>
  <c r="S11" i="34" s="1"/>
  <c r="R10" i="34"/>
  <c r="R11" i="34" s="1"/>
  <c r="Q10" i="34"/>
  <c r="Q11" i="34" s="1"/>
  <c r="P10" i="34"/>
  <c r="P11" i="34" s="1"/>
  <c r="O10" i="34"/>
  <c r="O11" i="34" s="1"/>
  <c r="N10" i="34"/>
  <c r="N11" i="34" s="1"/>
  <c r="D84" i="33"/>
  <c r="E85" i="33" s="1"/>
  <c r="C76" i="33"/>
  <c r="C72" i="33"/>
  <c r="G80" i="33" s="1"/>
  <c r="B68" i="33"/>
  <c r="M20" i="33"/>
  <c r="CO14" i="33"/>
  <c r="CN14" i="33"/>
  <c r="CM14" i="33"/>
  <c r="CL14" i="33"/>
  <c r="CK14" i="33"/>
  <c r="CJ14" i="33"/>
  <c r="CI14" i="33"/>
  <c r="CH14" i="33"/>
  <c r="CG14" i="33"/>
  <c r="CF14" i="33"/>
  <c r="CE14" i="33"/>
  <c r="CD14" i="33"/>
  <c r="CC14" i="33"/>
  <c r="CB14" i="33"/>
  <c r="CA14" i="33"/>
  <c r="BZ14" i="33"/>
  <c r="BY14" i="33"/>
  <c r="BX14" i="33"/>
  <c r="BW14" i="33"/>
  <c r="BV14" i="33"/>
  <c r="BU14" i="33"/>
  <c r="BT14" i="33"/>
  <c r="BS14" i="33"/>
  <c r="BR14" i="33"/>
  <c r="AT11" i="33"/>
  <c r="BQ10" i="33"/>
  <c r="BQ11" i="33" s="1"/>
  <c r="BP10" i="33"/>
  <c r="BP11" i="33" s="1"/>
  <c r="BO10" i="33"/>
  <c r="BO11" i="33" s="1"/>
  <c r="BN10" i="33"/>
  <c r="BN11" i="33" s="1"/>
  <c r="BM10" i="33"/>
  <c r="BM11" i="33" s="1"/>
  <c r="BL10" i="33"/>
  <c r="BL11" i="33" s="1"/>
  <c r="BK10" i="33"/>
  <c r="BK11" i="33" s="1"/>
  <c r="BJ10" i="33"/>
  <c r="BJ11" i="33" s="1"/>
  <c r="BI10" i="33"/>
  <c r="BI11" i="33" s="1"/>
  <c r="BH10" i="33"/>
  <c r="BH11" i="33" s="1"/>
  <c r="BG10" i="33"/>
  <c r="BG11" i="33" s="1"/>
  <c r="BF10" i="33"/>
  <c r="BF11" i="33" s="1"/>
  <c r="BE10" i="33"/>
  <c r="BE11" i="33" s="1"/>
  <c r="BD10" i="33"/>
  <c r="BD11" i="33" s="1"/>
  <c r="BC10" i="33"/>
  <c r="BC11" i="33" s="1"/>
  <c r="BB10" i="33"/>
  <c r="BB11" i="33" s="1"/>
  <c r="BA10" i="33"/>
  <c r="BA11" i="33" s="1"/>
  <c r="AZ10" i="33"/>
  <c r="AZ11" i="33" s="1"/>
  <c r="AY10" i="33"/>
  <c r="AY11" i="33" s="1"/>
  <c r="AX10" i="33"/>
  <c r="AX11" i="33" s="1"/>
  <c r="AW10" i="33"/>
  <c r="AW11" i="33" s="1"/>
  <c r="AV10" i="33"/>
  <c r="AV11" i="33" s="1"/>
  <c r="AU10" i="33"/>
  <c r="AU11" i="33" s="1"/>
  <c r="AT10" i="33"/>
  <c r="AS10" i="33"/>
  <c r="AS11" i="33" s="1"/>
  <c r="AR10" i="33"/>
  <c r="AR11" i="33" s="1"/>
  <c r="AQ10" i="33"/>
  <c r="AQ11" i="33" s="1"/>
  <c r="AP10" i="33"/>
  <c r="AP11" i="33" s="1"/>
  <c r="AO10" i="33"/>
  <c r="AO11" i="33" s="1"/>
  <c r="AN10" i="33"/>
  <c r="AN11" i="33" s="1"/>
  <c r="AM10" i="33"/>
  <c r="AM11" i="33" s="1"/>
  <c r="AL10" i="33"/>
  <c r="AL11" i="33" s="1"/>
  <c r="AK10" i="33"/>
  <c r="AK11" i="33" s="1"/>
  <c r="AJ10" i="33"/>
  <c r="AJ11" i="33" s="1"/>
  <c r="AI10" i="33"/>
  <c r="AI11" i="33" s="1"/>
  <c r="AH10" i="33"/>
  <c r="AH11" i="33" s="1"/>
  <c r="AG10" i="33"/>
  <c r="AG11" i="33" s="1"/>
  <c r="AF10" i="33"/>
  <c r="AF11" i="33" s="1"/>
  <c r="AE10" i="33"/>
  <c r="AE11" i="33" s="1"/>
  <c r="AD10" i="33"/>
  <c r="AD11" i="33" s="1"/>
  <c r="AC10" i="33"/>
  <c r="AC11" i="33" s="1"/>
  <c r="AB10" i="33"/>
  <c r="AB11" i="33" s="1"/>
  <c r="AA10" i="33"/>
  <c r="AA11" i="33" s="1"/>
  <c r="Z10" i="33"/>
  <c r="Z11" i="33" s="1"/>
  <c r="Y10" i="33"/>
  <c r="Y11" i="33" s="1"/>
  <c r="X10" i="33"/>
  <c r="X11" i="33" s="1"/>
  <c r="W10" i="33"/>
  <c r="W11" i="33" s="1"/>
  <c r="V10" i="33"/>
  <c r="V11" i="33" s="1"/>
  <c r="U10" i="33"/>
  <c r="U11" i="33" s="1"/>
  <c r="T10" i="33"/>
  <c r="T11" i="33" s="1"/>
  <c r="S10" i="33"/>
  <c r="S11" i="33" s="1"/>
  <c r="R10" i="33"/>
  <c r="R11" i="33" s="1"/>
  <c r="Q10" i="33"/>
  <c r="Q11" i="33" s="1"/>
  <c r="P10" i="33"/>
  <c r="P11" i="33" s="1"/>
  <c r="O10" i="33"/>
  <c r="O11" i="33" s="1"/>
  <c r="N10" i="33"/>
  <c r="N11" i="33" s="1"/>
  <c r="F85" i="32"/>
  <c r="D84" i="32"/>
  <c r="H80" i="32"/>
  <c r="C76" i="32"/>
  <c r="E85" i="32" s="1"/>
  <c r="C72" i="32"/>
  <c r="G80" i="32" s="1"/>
  <c r="B68" i="32"/>
  <c r="M20" i="32"/>
  <c r="CO14" i="32"/>
  <c r="CN14" i="32"/>
  <c r="CM14" i="32"/>
  <c r="CL14" i="32"/>
  <c r="CK14" i="32"/>
  <c r="CJ14" i="32"/>
  <c r="CI14" i="32"/>
  <c r="CH14" i="32"/>
  <c r="CG14" i="32"/>
  <c r="CF14" i="32"/>
  <c r="CE14" i="32"/>
  <c r="CD14" i="32"/>
  <c r="CC14" i="32"/>
  <c r="CB14" i="32"/>
  <c r="CA14" i="32"/>
  <c r="BZ14" i="32"/>
  <c r="BY14" i="32"/>
  <c r="BX14" i="32"/>
  <c r="BW14" i="32"/>
  <c r="BV14" i="32"/>
  <c r="BU14" i="32"/>
  <c r="BT14" i="32"/>
  <c r="BS14" i="32"/>
  <c r="BR14" i="32"/>
  <c r="AT11" i="32"/>
  <c r="BQ10" i="32"/>
  <c r="BQ11" i="32" s="1"/>
  <c r="BP10" i="32"/>
  <c r="BP11" i="32" s="1"/>
  <c r="BO10" i="32"/>
  <c r="BO11" i="32" s="1"/>
  <c r="BN10" i="32"/>
  <c r="BN11" i="32" s="1"/>
  <c r="BM10" i="32"/>
  <c r="BM11" i="32" s="1"/>
  <c r="BL10" i="32"/>
  <c r="BL11" i="32" s="1"/>
  <c r="BK10" i="32"/>
  <c r="BK11" i="32" s="1"/>
  <c r="BJ10" i="32"/>
  <c r="BJ11" i="32" s="1"/>
  <c r="BI10" i="32"/>
  <c r="BI11" i="32" s="1"/>
  <c r="BH10" i="32"/>
  <c r="BH11" i="32" s="1"/>
  <c r="BG10" i="32"/>
  <c r="BG11" i="32" s="1"/>
  <c r="BF10" i="32"/>
  <c r="BF11" i="32" s="1"/>
  <c r="BE10" i="32"/>
  <c r="BE11" i="32" s="1"/>
  <c r="BD10" i="32"/>
  <c r="BD11" i="32" s="1"/>
  <c r="BC10" i="32"/>
  <c r="BC11" i="32" s="1"/>
  <c r="BB10" i="32"/>
  <c r="BB11" i="32" s="1"/>
  <c r="BA10" i="32"/>
  <c r="BA11" i="32" s="1"/>
  <c r="AZ10" i="32"/>
  <c r="AZ11" i="32" s="1"/>
  <c r="AY10" i="32"/>
  <c r="AY11" i="32" s="1"/>
  <c r="AX10" i="32"/>
  <c r="AX11" i="32" s="1"/>
  <c r="AW10" i="32"/>
  <c r="AW11" i="32" s="1"/>
  <c r="AV10" i="32"/>
  <c r="AV11" i="32" s="1"/>
  <c r="AU10" i="32"/>
  <c r="AU11" i="32" s="1"/>
  <c r="AT10" i="32"/>
  <c r="AS10" i="32"/>
  <c r="AS11" i="32" s="1"/>
  <c r="AR10" i="32"/>
  <c r="AR11" i="32" s="1"/>
  <c r="AQ10" i="32"/>
  <c r="AQ11" i="32" s="1"/>
  <c r="AP10" i="32"/>
  <c r="AP11" i="32" s="1"/>
  <c r="AO10" i="32"/>
  <c r="AO11" i="32" s="1"/>
  <c r="AN10" i="32"/>
  <c r="AN11" i="32" s="1"/>
  <c r="AM10" i="32"/>
  <c r="AM11" i="32" s="1"/>
  <c r="AL10" i="32"/>
  <c r="AL11" i="32" s="1"/>
  <c r="AK10" i="32"/>
  <c r="AK11" i="32" s="1"/>
  <c r="AJ10" i="32"/>
  <c r="AJ11" i="32" s="1"/>
  <c r="AI10" i="32"/>
  <c r="AI11" i="32" s="1"/>
  <c r="AH10" i="32"/>
  <c r="AH11" i="32" s="1"/>
  <c r="AG10" i="32"/>
  <c r="AG11" i="32" s="1"/>
  <c r="AF10" i="32"/>
  <c r="AF11" i="32" s="1"/>
  <c r="AE10" i="32"/>
  <c r="AE11" i="32" s="1"/>
  <c r="AD10" i="32"/>
  <c r="AD11" i="32" s="1"/>
  <c r="AC10" i="32"/>
  <c r="AC11" i="32" s="1"/>
  <c r="AB10" i="32"/>
  <c r="AB11" i="32" s="1"/>
  <c r="AA10" i="32"/>
  <c r="AA11" i="32" s="1"/>
  <c r="Z10" i="32"/>
  <c r="Z11" i="32" s="1"/>
  <c r="Y10" i="32"/>
  <c r="Y11" i="32" s="1"/>
  <c r="X10" i="32"/>
  <c r="X11" i="32" s="1"/>
  <c r="W10" i="32"/>
  <c r="W11" i="32" s="1"/>
  <c r="V10" i="32"/>
  <c r="V11" i="32" s="1"/>
  <c r="U10" i="32"/>
  <c r="U11" i="32" s="1"/>
  <c r="T10" i="32"/>
  <c r="T11" i="32" s="1"/>
  <c r="S10" i="32"/>
  <c r="S11" i="32" s="1"/>
  <c r="R10" i="32"/>
  <c r="R11" i="32" s="1"/>
  <c r="Q10" i="32"/>
  <c r="Q11" i="32" s="1"/>
  <c r="P10" i="32"/>
  <c r="P11" i="32" s="1"/>
  <c r="O10" i="32"/>
  <c r="O11" i="32" s="1"/>
  <c r="N10" i="32"/>
  <c r="N11" i="32" s="1"/>
  <c r="D84" i="31"/>
  <c r="H80" i="31"/>
  <c r="C76" i="31"/>
  <c r="F85" i="31" s="1"/>
  <c r="C72" i="31"/>
  <c r="G80" i="31" s="1"/>
  <c r="B68" i="31"/>
  <c r="M20" i="31"/>
  <c r="CO14" i="31"/>
  <c r="CN14" i="31"/>
  <c r="CM14" i="31"/>
  <c r="CL14" i="31"/>
  <c r="CK14" i="31"/>
  <c r="CJ14" i="31"/>
  <c r="CI14" i="31"/>
  <c r="CH14" i="31"/>
  <c r="CG14" i="31"/>
  <c r="CF14" i="31"/>
  <c r="CE14" i="31"/>
  <c r="CD14" i="31"/>
  <c r="CC14" i="31"/>
  <c r="CB14" i="31"/>
  <c r="CA14" i="31"/>
  <c r="BZ14" i="31"/>
  <c r="BY14" i="31"/>
  <c r="BX14" i="31"/>
  <c r="BW14" i="31"/>
  <c r="BV14" i="31"/>
  <c r="BU14" i="31"/>
  <c r="BT14" i="31"/>
  <c r="BS14" i="31"/>
  <c r="BR14" i="31"/>
  <c r="BQ10" i="31"/>
  <c r="BQ11" i="31" s="1"/>
  <c r="BP10" i="31"/>
  <c r="BP11" i="31" s="1"/>
  <c r="BO10" i="31"/>
  <c r="BO11" i="31" s="1"/>
  <c r="BN10" i="31"/>
  <c r="BN11" i="31" s="1"/>
  <c r="BM10" i="31"/>
  <c r="BM11" i="31" s="1"/>
  <c r="BL10" i="31"/>
  <c r="BL11" i="31" s="1"/>
  <c r="BK10" i="31"/>
  <c r="BK11" i="31" s="1"/>
  <c r="BJ10" i="31"/>
  <c r="BJ11" i="31" s="1"/>
  <c r="BI10" i="31"/>
  <c r="BI11" i="31" s="1"/>
  <c r="BH10" i="31"/>
  <c r="BH11" i="31" s="1"/>
  <c r="BG10" i="31"/>
  <c r="BG11" i="31" s="1"/>
  <c r="BF10" i="31"/>
  <c r="BF11" i="31" s="1"/>
  <c r="BE10" i="31"/>
  <c r="BE11" i="31" s="1"/>
  <c r="BD10" i="31"/>
  <c r="BD11" i="31" s="1"/>
  <c r="BC10" i="31"/>
  <c r="BC11" i="31" s="1"/>
  <c r="BB10" i="31"/>
  <c r="BB11" i="31" s="1"/>
  <c r="BA10" i="31"/>
  <c r="BA11" i="31" s="1"/>
  <c r="AZ10" i="31"/>
  <c r="AZ11" i="31" s="1"/>
  <c r="AY10" i="31"/>
  <c r="AY11" i="31" s="1"/>
  <c r="AX10" i="31"/>
  <c r="AX11" i="31" s="1"/>
  <c r="AW10" i="31"/>
  <c r="AW11" i="31" s="1"/>
  <c r="AV10" i="31"/>
  <c r="AV11" i="31" s="1"/>
  <c r="AU10" i="31"/>
  <c r="AU11" i="31" s="1"/>
  <c r="AT10" i="31"/>
  <c r="AT11" i="31" s="1"/>
  <c r="AS10" i="31"/>
  <c r="AS11" i="31" s="1"/>
  <c r="AR10" i="31"/>
  <c r="AR11" i="31" s="1"/>
  <c r="AQ10" i="31"/>
  <c r="AQ11" i="31" s="1"/>
  <c r="AP10" i="31"/>
  <c r="AP11" i="31" s="1"/>
  <c r="AO10" i="31"/>
  <c r="AO11" i="31" s="1"/>
  <c r="AN10" i="31"/>
  <c r="AN11" i="31" s="1"/>
  <c r="AM10" i="31"/>
  <c r="AM11" i="31" s="1"/>
  <c r="AL10" i="31"/>
  <c r="AL11" i="31" s="1"/>
  <c r="AK10" i="31"/>
  <c r="AK11" i="31" s="1"/>
  <c r="AJ10" i="31"/>
  <c r="AJ11" i="31" s="1"/>
  <c r="AI10" i="31"/>
  <c r="AI11" i="31" s="1"/>
  <c r="AH10" i="31"/>
  <c r="AH11" i="31" s="1"/>
  <c r="AG10" i="31"/>
  <c r="AG11" i="31" s="1"/>
  <c r="AF10" i="31"/>
  <c r="AF11" i="31" s="1"/>
  <c r="AE10" i="31"/>
  <c r="AE11" i="31" s="1"/>
  <c r="AD10" i="31"/>
  <c r="AD11" i="31" s="1"/>
  <c r="AC10" i="31"/>
  <c r="AC11" i="31" s="1"/>
  <c r="AB10" i="31"/>
  <c r="AB11" i="31" s="1"/>
  <c r="AA10" i="31"/>
  <c r="AA11" i="31" s="1"/>
  <c r="Z10" i="31"/>
  <c r="Z11" i="31" s="1"/>
  <c r="Y10" i="31"/>
  <c r="Y11" i="31" s="1"/>
  <c r="X10" i="31"/>
  <c r="X11" i="31" s="1"/>
  <c r="W10" i="31"/>
  <c r="W11" i="31" s="1"/>
  <c r="V10" i="31"/>
  <c r="V11" i="31" s="1"/>
  <c r="U10" i="31"/>
  <c r="U11" i="31" s="1"/>
  <c r="T10" i="31"/>
  <c r="T11" i="31" s="1"/>
  <c r="S10" i="31"/>
  <c r="S11" i="31" s="1"/>
  <c r="R10" i="31"/>
  <c r="R11" i="31" s="1"/>
  <c r="Q10" i="31"/>
  <c r="Q11" i="31" s="1"/>
  <c r="P10" i="31"/>
  <c r="P11" i="31" s="1"/>
  <c r="O10" i="31"/>
  <c r="O11" i="31" s="1"/>
  <c r="N10" i="31"/>
  <c r="N11" i="31" s="1"/>
  <c r="F85" i="30"/>
  <c r="D84" i="30"/>
  <c r="G80" i="30"/>
  <c r="C76" i="30"/>
  <c r="E85" i="30" s="1"/>
  <c r="C72" i="30"/>
  <c r="D80" i="30" s="1"/>
  <c r="B68" i="30"/>
  <c r="M21" i="30"/>
  <c r="M22" i="30" s="1"/>
  <c r="M20" i="30"/>
  <c r="CO14" i="30"/>
  <c r="CN14" i="30"/>
  <c r="CM14" i="30"/>
  <c r="CL14" i="30"/>
  <c r="CK14" i="30"/>
  <c r="CJ14" i="30"/>
  <c r="CI14" i="30"/>
  <c r="CH14" i="30"/>
  <c r="CG14" i="30"/>
  <c r="CF14" i="30"/>
  <c r="CE14" i="30"/>
  <c r="CD14" i="30"/>
  <c r="CC14" i="30"/>
  <c r="CB14" i="30"/>
  <c r="CA14" i="30"/>
  <c r="BZ14" i="30"/>
  <c r="BY14" i="30"/>
  <c r="BX14" i="30"/>
  <c r="BW14" i="30"/>
  <c r="BV14" i="30"/>
  <c r="BU14" i="30"/>
  <c r="BT14" i="30"/>
  <c r="BS14" i="30"/>
  <c r="BR14" i="30"/>
  <c r="BJ11" i="30"/>
  <c r="BQ10" i="30"/>
  <c r="BQ11" i="30" s="1"/>
  <c r="BP10" i="30"/>
  <c r="BP11" i="30" s="1"/>
  <c r="BO10" i="30"/>
  <c r="BO11" i="30" s="1"/>
  <c r="BN10" i="30"/>
  <c r="BN11" i="30" s="1"/>
  <c r="BM10" i="30"/>
  <c r="BM11" i="30" s="1"/>
  <c r="BL10" i="30"/>
  <c r="BL11" i="30" s="1"/>
  <c r="BK10" i="30"/>
  <c r="BK11" i="30" s="1"/>
  <c r="BJ10" i="30"/>
  <c r="BI10" i="30"/>
  <c r="BI11" i="30" s="1"/>
  <c r="BH10" i="30"/>
  <c r="BH11" i="30" s="1"/>
  <c r="BG10" i="30"/>
  <c r="BG11" i="30" s="1"/>
  <c r="BF10" i="30"/>
  <c r="BF11" i="30" s="1"/>
  <c r="BE10" i="30"/>
  <c r="BE11" i="30" s="1"/>
  <c r="BD10" i="30"/>
  <c r="BD11" i="30" s="1"/>
  <c r="BC10" i="30"/>
  <c r="BC11" i="30" s="1"/>
  <c r="BB10" i="30"/>
  <c r="BB11" i="30" s="1"/>
  <c r="BA10" i="30"/>
  <c r="BA11" i="30" s="1"/>
  <c r="AZ10" i="30"/>
  <c r="AZ11" i="30" s="1"/>
  <c r="AY10" i="30"/>
  <c r="AY11" i="30" s="1"/>
  <c r="AX10" i="30"/>
  <c r="AX11" i="30" s="1"/>
  <c r="AW10" i="30"/>
  <c r="AW11" i="30" s="1"/>
  <c r="AV10" i="30"/>
  <c r="AV11" i="30" s="1"/>
  <c r="AU10" i="30"/>
  <c r="AU11" i="30" s="1"/>
  <c r="AT10" i="30"/>
  <c r="AT11" i="30" s="1"/>
  <c r="AS10" i="30"/>
  <c r="AS11" i="30" s="1"/>
  <c r="AR10" i="30"/>
  <c r="AR11" i="30" s="1"/>
  <c r="AQ10" i="30"/>
  <c r="AQ11" i="30" s="1"/>
  <c r="AP10" i="30"/>
  <c r="AP11" i="30" s="1"/>
  <c r="AO10" i="30"/>
  <c r="AO11" i="30" s="1"/>
  <c r="AN10" i="30"/>
  <c r="AN11" i="30" s="1"/>
  <c r="AM10" i="30"/>
  <c r="AM11" i="30" s="1"/>
  <c r="AL10" i="30"/>
  <c r="AL11" i="30" s="1"/>
  <c r="AK10" i="30"/>
  <c r="AK11" i="30" s="1"/>
  <c r="AJ10" i="30"/>
  <c r="AJ11" i="30" s="1"/>
  <c r="AI10" i="30"/>
  <c r="AI11" i="30" s="1"/>
  <c r="AH10" i="30"/>
  <c r="AH11" i="30" s="1"/>
  <c r="AG10" i="30"/>
  <c r="AG11" i="30" s="1"/>
  <c r="AF10" i="30"/>
  <c r="AF11" i="30" s="1"/>
  <c r="AE10" i="30"/>
  <c r="AE11" i="30" s="1"/>
  <c r="AD10" i="30"/>
  <c r="AD11" i="30" s="1"/>
  <c r="AC10" i="30"/>
  <c r="AC11" i="30" s="1"/>
  <c r="AB10" i="30"/>
  <c r="AB11" i="30" s="1"/>
  <c r="AA10" i="30"/>
  <c r="AA11" i="30" s="1"/>
  <c r="Z10" i="30"/>
  <c r="Z11" i="30" s="1"/>
  <c r="Y10" i="30"/>
  <c r="Y11" i="30" s="1"/>
  <c r="X10" i="30"/>
  <c r="X11" i="30" s="1"/>
  <c r="W10" i="30"/>
  <c r="W11" i="30" s="1"/>
  <c r="V10" i="30"/>
  <c r="V11" i="30" s="1"/>
  <c r="U10" i="30"/>
  <c r="U11" i="30" s="1"/>
  <c r="T10" i="30"/>
  <c r="T11" i="30" s="1"/>
  <c r="S10" i="30"/>
  <c r="S11" i="30" s="1"/>
  <c r="R10" i="30"/>
  <c r="R11" i="30" s="1"/>
  <c r="Q10" i="30"/>
  <c r="Q11" i="30" s="1"/>
  <c r="P10" i="30"/>
  <c r="P11" i="30" s="1"/>
  <c r="O10" i="30"/>
  <c r="O11" i="30" s="1"/>
  <c r="N10" i="30"/>
  <c r="N11" i="30" s="1"/>
  <c r="D85" i="29"/>
  <c r="D84" i="29"/>
  <c r="H85" i="29" s="1"/>
  <c r="C76" i="29"/>
  <c r="C72" i="29"/>
  <c r="G80" i="29" s="1"/>
  <c r="B68" i="29"/>
  <c r="M20" i="29"/>
  <c r="CO14" i="29"/>
  <c r="CN14" i="29"/>
  <c r="CM14" i="29"/>
  <c r="CL14" i="29"/>
  <c r="CK14" i="29"/>
  <c r="CJ14" i="29"/>
  <c r="CI14" i="29"/>
  <c r="CH14" i="29"/>
  <c r="CG14" i="29"/>
  <c r="CF14" i="29"/>
  <c r="CE14" i="29"/>
  <c r="CD14" i="29"/>
  <c r="CC14" i="29"/>
  <c r="CB14" i="29"/>
  <c r="CA14" i="29"/>
  <c r="BZ14" i="29"/>
  <c r="BY14" i="29"/>
  <c r="BX14" i="29"/>
  <c r="BW14" i="29"/>
  <c r="BV14" i="29"/>
  <c r="BU14" i="29"/>
  <c r="BT14" i="29"/>
  <c r="BS14" i="29"/>
  <c r="BR14" i="29"/>
  <c r="BQ10" i="29"/>
  <c r="BQ11" i="29" s="1"/>
  <c r="BP10" i="29"/>
  <c r="BP11" i="29" s="1"/>
  <c r="BO10" i="29"/>
  <c r="BO11" i="29" s="1"/>
  <c r="BN10" i="29"/>
  <c r="BN11" i="29" s="1"/>
  <c r="BM10" i="29"/>
  <c r="BM11" i="29" s="1"/>
  <c r="BL10" i="29"/>
  <c r="BL11" i="29" s="1"/>
  <c r="BK10" i="29"/>
  <c r="BK11" i="29" s="1"/>
  <c r="BJ10" i="29"/>
  <c r="BJ11" i="29" s="1"/>
  <c r="BI10" i="29"/>
  <c r="BI11" i="29" s="1"/>
  <c r="BH10" i="29"/>
  <c r="BH11" i="29" s="1"/>
  <c r="BG10" i="29"/>
  <c r="BG11" i="29" s="1"/>
  <c r="BF10" i="29"/>
  <c r="BF11" i="29" s="1"/>
  <c r="BE10" i="29"/>
  <c r="BE11" i="29" s="1"/>
  <c r="BD10" i="29"/>
  <c r="BD11" i="29" s="1"/>
  <c r="BC10" i="29"/>
  <c r="BC11" i="29" s="1"/>
  <c r="BB10" i="29"/>
  <c r="BB11" i="29" s="1"/>
  <c r="BA10" i="29"/>
  <c r="BA11" i="29" s="1"/>
  <c r="AZ10" i="29"/>
  <c r="AZ11" i="29" s="1"/>
  <c r="AY10" i="29"/>
  <c r="AY11" i="29" s="1"/>
  <c r="AX10" i="29"/>
  <c r="AX11" i="29" s="1"/>
  <c r="AW10" i="29"/>
  <c r="AW11" i="29" s="1"/>
  <c r="AV10" i="29"/>
  <c r="AV11" i="29" s="1"/>
  <c r="AU10" i="29"/>
  <c r="AU11" i="29" s="1"/>
  <c r="AT10" i="29"/>
  <c r="AT11" i="29" s="1"/>
  <c r="AS10" i="29"/>
  <c r="AS11" i="29" s="1"/>
  <c r="AR10" i="29"/>
  <c r="AR11" i="29" s="1"/>
  <c r="AQ10" i="29"/>
  <c r="AQ11" i="29" s="1"/>
  <c r="AP10" i="29"/>
  <c r="AP11" i="29" s="1"/>
  <c r="AO10" i="29"/>
  <c r="AO11" i="29" s="1"/>
  <c r="AN10" i="29"/>
  <c r="AN11" i="29" s="1"/>
  <c r="AM10" i="29"/>
  <c r="AM11" i="29" s="1"/>
  <c r="AL10" i="29"/>
  <c r="AL11" i="29" s="1"/>
  <c r="AK10" i="29"/>
  <c r="AK11" i="29" s="1"/>
  <c r="AJ10" i="29"/>
  <c r="AJ11" i="29" s="1"/>
  <c r="AI10" i="29"/>
  <c r="AI11" i="29" s="1"/>
  <c r="AH10" i="29"/>
  <c r="AH11" i="29" s="1"/>
  <c r="AG10" i="29"/>
  <c r="AG11" i="29" s="1"/>
  <c r="AF10" i="29"/>
  <c r="AF11" i="29" s="1"/>
  <c r="AE10" i="29"/>
  <c r="AE11" i="29" s="1"/>
  <c r="AD10" i="29"/>
  <c r="AD11" i="29" s="1"/>
  <c r="AC10" i="29"/>
  <c r="AC11" i="29" s="1"/>
  <c r="AB10" i="29"/>
  <c r="AB11" i="29" s="1"/>
  <c r="AA10" i="29"/>
  <c r="AA11" i="29" s="1"/>
  <c r="Z10" i="29"/>
  <c r="Z11" i="29" s="1"/>
  <c r="Y10" i="29"/>
  <c r="Y11" i="29" s="1"/>
  <c r="X10" i="29"/>
  <c r="X11" i="29" s="1"/>
  <c r="W10" i="29"/>
  <c r="W11" i="29" s="1"/>
  <c r="V10" i="29"/>
  <c r="V11" i="29" s="1"/>
  <c r="U10" i="29"/>
  <c r="U11" i="29" s="1"/>
  <c r="T10" i="29"/>
  <c r="T11" i="29" s="1"/>
  <c r="S10" i="29"/>
  <c r="S11" i="29" s="1"/>
  <c r="R10" i="29"/>
  <c r="R11" i="29" s="1"/>
  <c r="Q10" i="29"/>
  <c r="Q11" i="29" s="1"/>
  <c r="P10" i="29"/>
  <c r="P11" i="29" s="1"/>
  <c r="O10" i="29"/>
  <c r="O11" i="29" s="1"/>
  <c r="N10" i="29"/>
  <c r="N11" i="29" s="1"/>
  <c r="D84" i="28"/>
  <c r="H80" i="28"/>
  <c r="C76" i="28"/>
  <c r="E85" i="28" s="1"/>
  <c r="C72" i="28"/>
  <c r="D80" i="28" s="1"/>
  <c r="B68" i="28"/>
  <c r="M20" i="28"/>
  <c r="M21" i="28" s="1"/>
  <c r="M22" i="28" s="1"/>
  <c r="CO14" i="28"/>
  <c r="CN14" i="28"/>
  <c r="CM14" i="28"/>
  <c r="CL14" i="28"/>
  <c r="CK14" i="28"/>
  <c r="CJ14" i="28"/>
  <c r="CI14" i="28"/>
  <c r="CH14" i="28"/>
  <c r="CG14" i="28"/>
  <c r="CF14" i="28"/>
  <c r="CE14" i="28"/>
  <c r="CD14" i="28"/>
  <c r="CC14" i="28"/>
  <c r="CB14" i="28"/>
  <c r="CA14" i="28"/>
  <c r="BZ14" i="28"/>
  <c r="BY14" i="28"/>
  <c r="BX14" i="28"/>
  <c r="BW14" i="28"/>
  <c r="BV14" i="28"/>
  <c r="BU14" i="28"/>
  <c r="BT14" i="28"/>
  <c r="BS14" i="28"/>
  <c r="BR14" i="28"/>
  <c r="AD11" i="28"/>
  <c r="BQ10" i="28"/>
  <c r="BQ11" i="28" s="1"/>
  <c r="BP10" i="28"/>
  <c r="BP11" i="28" s="1"/>
  <c r="BO10" i="28"/>
  <c r="BO11" i="28" s="1"/>
  <c r="BN10" i="28"/>
  <c r="BN11" i="28" s="1"/>
  <c r="BM10" i="28"/>
  <c r="BM11" i="28" s="1"/>
  <c r="BL10" i="28"/>
  <c r="BL11" i="28" s="1"/>
  <c r="BK10" i="28"/>
  <c r="BK11" i="28" s="1"/>
  <c r="BJ10" i="28"/>
  <c r="BJ11" i="28" s="1"/>
  <c r="BI10" i="28"/>
  <c r="BI11" i="28" s="1"/>
  <c r="BH10" i="28"/>
  <c r="BH11" i="28" s="1"/>
  <c r="BG10" i="28"/>
  <c r="BG11" i="28" s="1"/>
  <c r="BF10" i="28"/>
  <c r="BF11" i="28" s="1"/>
  <c r="BE10" i="28"/>
  <c r="BE11" i="28" s="1"/>
  <c r="BD10" i="28"/>
  <c r="BD11" i="28" s="1"/>
  <c r="BC10" i="28"/>
  <c r="BC11" i="28" s="1"/>
  <c r="BB10" i="28"/>
  <c r="BB11" i="28" s="1"/>
  <c r="BA10" i="28"/>
  <c r="BA11" i="28" s="1"/>
  <c r="AZ10" i="28"/>
  <c r="AZ11" i="28" s="1"/>
  <c r="AY10" i="28"/>
  <c r="AY11" i="28" s="1"/>
  <c r="AX10" i="28"/>
  <c r="AX11" i="28" s="1"/>
  <c r="AW10" i="28"/>
  <c r="AW11" i="28" s="1"/>
  <c r="AV10" i="28"/>
  <c r="AV11" i="28" s="1"/>
  <c r="AU10" i="28"/>
  <c r="AU11" i="28" s="1"/>
  <c r="AT10" i="28"/>
  <c r="AT11" i="28" s="1"/>
  <c r="AS10" i="28"/>
  <c r="AS11" i="28" s="1"/>
  <c r="AR10" i="28"/>
  <c r="AR11" i="28" s="1"/>
  <c r="AQ10" i="28"/>
  <c r="AQ11" i="28" s="1"/>
  <c r="AP10" i="28"/>
  <c r="AP11" i="28" s="1"/>
  <c r="AO10" i="28"/>
  <c r="AO11" i="28" s="1"/>
  <c r="AN10" i="28"/>
  <c r="AN11" i="28" s="1"/>
  <c r="AM10" i="28"/>
  <c r="AM11" i="28" s="1"/>
  <c r="AL10" i="28"/>
  <c r="AL11" i="28" s="1"/>
  <c r="AK10" i="28"/>
  <c r="AK11" i="28" s="1"/>
  <c r="AJ10" i="28"/>
  <c r="AJ11" i="28" s="1"/>
  <c r="AI10" i="28"/>
  <c r="AI11" i="28" s="1"/>
  <c r="AH10" i="28"/>
  <c r="AH11" i="28" s="1"/>
  <c r="AG10" i="28"/>
  <c r="AG11" i="28" s="1"/>
  <c r="AF10" i="28"/>
  <c r="AF11" i="28" s="1"/>
  <c r="AE10" i="28"/>
  <c r="AE11" i="28" s="1"/>
  <c r="AD10" i="28"/>
  <c r="AC10" i="28"/>
  <c r="AC11" i="28" s="1"/>
  <c r="AB10" i="28"/>
  <c r="AB11" i="28" s="1"/>
  <c r="AA10" i="28"/>
  <c r="AA11" i="28" s="1"/>
  <c r="Z10" i="28"/>
  <c r="Z11" i="28" s="1"/>
  <c r="Y10" i="28"/>
  <c r="Y11" i="28" s="1"/>
  <c r="X10" i="28"/>
  <c r="X11" i="28" s="1"/>
  <c r="W10" i="28"/>
  <c r="W11" i="28" s="1"/>
  <c r="V10" i="28"/>
  <c r="V11" i="28" s="1"/>
  <c r="U10" i="28"/>
  <c r="U11" i="28" s="1"/>
  <c r="T10" i="28"/>
  <c r="T11" i="28" s="1"/>
  <c r="S10" i="28"/>
  <c r="S11" i="28" s="1"/>
  <c r="R10" i="28"/>
  <c r="R11" i="28" s="1"/>
  <c r="Q10" i="28"/>
  <c r="Q11" i="28" s="1"/>
  <c r="P10" i="28"/>
  <c r="P11" i="28" s="1"/>
  <c r="O10" i="28"/>
  <c r="O11" i="28" s="1"/>
  <c r="N10" i="28"/>
  <c r="N11" i="28" s="1"/>
  <c r="D84" i="27"/>
  <c r="E85" i="27" s="1"/>
  <c r="H80" i="27"/>
  <c r="C76" i="27"/>
  <c r="C72" i="27"/>
  <c r="G80" i="27" s="1"/>
  <c r="B68" i="27"/>
  <c r="M20" i="27"/>
  <c r="CO14" i="27"/>
  <c r="CN14" i="27"/>
  <c r="CM14" i="27"/>
  <c r="CL14" i="27"/>
  <c r="CK14" i="27"/>
  <c r="CJ14" i="27"/>
  <c r="CI14" i="27"/>
  <c r="CH14" i="27"/>
  <c r="CG14" i="27"/>
  <c r="CF14" i="27"/>
  <c r="CE14" i="27"/>
  <c r="CD14" i="27"/>
  <c r="CC14" i="27"/>
  <c r="CB14" i="27"/>
  <c r="CA14" i="27"/>
  <c r="BZ14" i="27"/>
  <c r="BY14" i="27"/>
  <c r="BX14" i="27"/>
  <c r="BW14" i="27"/>
  <c r="BV14" i="27"/>
  <c r="BU14" i="27"/>
  <c r="BT14" i="27"/>
  <c r="BS14" i="27"/>
  <c r="BR14" i="27"/>
  <c r="BQ10" i="27"/>
  <c r="BQ11" i="27" s="1"/>
  <c r="BP10" i="27"/>
  <c r="BP11" i="27" s="1"/>
  <c r="BO10" i="27"/>
  <c r="BO11" i="27" s="1"/>
  <c r="BN10" i="27"/>
  <c r="BN11" i="27" s="1"/>
  <c r="BM10" i="27"/>
  <c r="BM11" i="27" s="1"/>
  <c r="BL10" i="27"/>
  <c r="BL11" i="27" s="1"/>
  <c r="BK10" i="27"/>
  <c r="BK11" i="27" s="1"/>
  <c r="BJ10" i="27"/>
  <c r="BJ11" i="27" s="1"/>
  <c r="BI10" i="27"/>
  <c r="BI11" i="27" s="1"/>
  <c r="BH10" i="27"/>
  <c r="BH11" i="27" s="1"/>
  <c r="BG10" i="27"/>
  <c r="BG11" i="27" s="1"/>
  <c r="BF10" i="27"/>
  <c r="BF11" i="27" s="1"/>
  <c r="BE10" i="27"/>
  <c r="BE11" i="27" s="1"/>
  <c r="BD10" i="27"/>
  <c r="BD11" i="27" s="1"/>
  <c r="BC10" i="27"/>
  <c r="BC11" i="27" s="1"/>
  <c r="BB10" i="27"/>
  <c r="BB11" i="27" s="1"/>
  <c r="BA10" i="27"/>
  <c r="BA11" i="27" s="1"/>
  <c r="AZ10" i="27"/>
  <c r="AZ11" i="27" s="1"/>
  <c r="AY10" i="27"/>
  <c r="AY11" i="27" s="1"/>
  <c r="AX10" i="27"/>
  <c r="AX11" i="27" s="1"/>
  <c r="AW10" i="27"/>
  <c r="AW11" i="27" s="1"/>
  <c r="AV10" i="27"/>
  <c r="AV11" i="27" s="1"/>
  <c r="AU10" i="27"/>
  <c r="AU11" i="27" s="1"/>
  <c r="AT10" i="27"/>
  <c r="AT11" i="27" s="1"/>
  <c r="AS10" i="27"/>
  <c r="AS11" i="27" s="1"/>
  <c r="AR10" i="27"/>
  <c r="AR11" i="27" s="1"/>
  <c r="AQ10" i="27"/>
  <c r="AQ11" i="27" s="1"/>
  <c r="AP10" i="27"/>
  <c r="AP11" i="27" s="1"/>
  <c r="AO10" i="27"/>
  <c r="AO11" i="27" s="1"/>
  <c r="AN10" i="27"/>
  <c r="AN11" i="27" s="1"/>
  <c r="AM10" i="27"/>
  <c r="AM11" i="27" s="1"/>
  <c r="AL10" i="27"/>
  <c r="AL11" i="27" s="1"/>
  <c r="AK10" i="27"/>
  <c r="AK11" i="27" s="1"/>
  <c r="AJ10" i="27"/>
  <c r="AJ11" i="27" s="1"/>
  <c r="AI10" i="27"/>
  <c r="AI11" i="27" s="1"/>
  <c r="AH10" i="27"/>
  <c r="AH11" i="27" s="1"/>
  <c r="AG10" i="27"/>
  <c r="AG11" i="27" s="1"/>
  <c r="AF10" i="27"/>
  <c r="AF11" i="27" s="1"/>
  <c r="AE10" i="27"/>
  <c r="AE11" i="27" s="1"/>
  <c r="AD10" i="27"/>
  <c r="AD11" i="27" s="1"/>
  <c r="AC10" i="27"/>
  <c r="AC11" i="27" s="1"/>
  <c r="AB10" i="27"/>
  <c r="AB11" i="27" s="1"/>
  <c r="AA10" i="27"/>
  <c r="AA11" i="27" s="1"/>
  <c r="Z10" i="27"/>
  <c r="Z11" i="27" s="1"/>
  <c r="Y10" i="27"/>
  <c r="Y11" i="27" s="1"/>
  <c r="X10" i="27"/>
  <c r="X11" i="27" s="1"/>
  <c r="W10" i="27"/>
  <c r="W11" i="27" s="1"/>
  <c r="V10" i="27"/>
  <c r="V11" i="27" s="1"/>
  <c r="U10" i="27"/>
  <c r="U11" i="27" s="1"/>
  <c r="T10" i="27"/>
  <c r="T11" i="27" s="1"/>
  <c r="S10" i="27"/>
  <c r="S11" i="27" s="1"/>
  <c r="R10" i="27"/>
  <c r="R11" i="27" s="1"/>
  <c r="Q10" i="27"/>
  <c r="Q11" i="27" s="1"/>
  <c r="P10" i="27"/>
  <c r="P11" i="27" s="1"/>
  <c r="O10" i="27"/>
  <c r="O11" i="27" s="1"/>
  <c r="N10" i="27"/>
  <c r="N11" i="27" s="1"/>
  <c r="E85" i="26"/>
  <c r="C84" i="26"/>
  <c r="D85" i="26" s="1"/>
  <c r="G80" i="26"/>
  <c r="E80" i="26"/>
  <c r="D80" i="26"/>
  <c r="B76" i="26"/>
  <c r="B72" i="26"/>
  <c r="F80" i="26" s="1"/>
  <c r="A68" i="26"/>
  <c r="L20" i="26"/>
  <c r="CN14" i="26"/>
  <c r="CM14" i="26"/>
  <c r="CL14" i="26"/>
  <c r="CK14" i="26"/>
  <c r="CJ14" i="26"/>
  <c r="CI14" i="26"/>
  <c r="CH14" i="26"/>
  <c r="CG14" i="26"/>
  <c r="CF14" i="26"/>
  <c r="CE14" i="26"/>
  <c r="CD14" i="26"/>
  <c r="CC14" i="26"/>
  <c r="CB14" i="26"/>
  <c r="CA14" i="26"/>
  <c r="BZ14" i="26"/>
  <c r="BY14" i="26"/>
  <c r="BX14" i="26"/>
  <c r="BW14" i="26"/>
  <c r="BV14" i="26"/>
  <c r="BU14" i="26"/>
  <c r="BT14" i="26"/>
  <c r="BS14" i="26"/>
  <c r="BR14" i="26"/>
  <c r="BQ14" i="26"/>
  <c r="BP10" i="26"/>
  <c r="BP11" i="26" s="1"/>
  <c r="BO10" i="26"/>
  <c r="BO11" i="26" s="1"/>
  <c r="BN10" i="26"/>
  <c r="BN11" i="26" s="1"/>
  <c r="BM10" i="26"/>
  <c r="BM11" i="26" s="1"/>
  <c r="BL10" i="26"/>
  <c r="BL11" i="26" s="1"/>
  <c r="BK10" i="26"/>
  <c r="BK11" i="26" s="1"/>
  <c r="BJ10" i="26"/>
  <c r="BJ11" i="26" s="1"/>
  <c r="BI10" i="26"/>
  <c r="BI11" i="26" s="1"/>
  <c r="BH10" i="26"/>
  <c r="BH11" i="26" s="1"/>
  <c r="BG10" i="26"/>
  <c r="BG11" i="26" s="1"/>
  <c r="BF10" i="26"/>
  <c r="BF11" i="26" s="1"/>
  <c r="BE10" i="26"/>
  <c r="BE11" i="26" s="1"/>
  <c r="BD10" i="26"/>
  <c r="BD11" i="26" s="1"/>
  <c r="BC10" i="26"/>
  <c r="BC11" i="26" s="1"/>
  <c r="BB10" i="26"/>
  <c r="BB11" i="26" s="1"/>
  <c r="BA10" i="26"/>
  <c r="BA11" i="26" s="1"/>
  <c r="AZ10" i="26"/>
  <c r="AZ11" i="26" s="1"/>
  <c r="AY10" i="26"/>
  <c r="AY11" i="26" s="1"/>
  <c r="AX10" i="26"/>
  <c r="AX11" i="26" s="1"/>
  <c r="AW10" i="26"/>
  <c r="AW11" i="26" s="1"/>
  <c r="AV10" i="26"/>
  <c r="AV11" i="26" s="1"/>
  <c r="AU10" i="26"/>
  <c r="AU11" i="26" s="1"/>
  <c r="AT10" i="26"/>
  <c r="AT11" i="26" s="1"/>
  <c r="AS10" i="26"/>
  <c r="AS11" i="26" s="1"/>
  <c r="AR10" i="26"/>
  <c r="AR11" i="26" s="1"/>
  <c r="AQ10" i="26"/>
  <c r="AQ11" i="26" s="1"/>
  <c r="AP10" i="26"/>
  <c r="AP11" i="26" s="1"/>
  <c r="AO10" i="26"/>
  <c r="AO11" i="26" s="1"/>
  <c r="AN10" i="26"/>
  <c r="AN11" i="26" s="1"/>
  <c r="AM10" i="26"/>
  <c r="AM11" i="26" s="1"/>
  <c r="AL10" i="26"/>
  <c r="AL11" i="26" s="1"/>
  <c r="AK10" i="26"/>
  <c r="AK11" i="26" s="1"/>
  <c r="AJ10" i="26"/>
  <c r="AJ11" i="26" s="1"/>
  <c r="AI10" i="26"/>
  <c r="AI11" i="26" s="1"/>
  <c r="AH10" i="26"/>
  <c r="AH11" i="26" s="1"/>
  <c r="AG10" i="26"/>
  <c r="AG11" i="26" s="1"/>
  <c r="AF10" i="26"/>
  <c r="AF11" i="26" s="1"/>
  <c r="AE10" i="26"/>
  <c r="AE11" i="26" s="1"/>
  <c r="AD10" i="26"/>
  <c r="AD11" i="26" s="1"/>
  <c r="AC10" i="26"/>
  <c r="AC11" i="26" s="1"/>
  <c r="AB10" i="26"/>
  <c r="AB11" i="26" s="1"/>
  <c r="AA10" i="26"/>
  <c r="AA11" i="26" s="1"/>
  <c r="Z10" i="26"/>
  <c r="Z11" i="26" s="1"/>
  <c r="Y10" i="26"/>
  <c r="Y11" i="26" s="1"/>
  <c r="X10" i="26"/>
  <c r="X11" i="26" s="1"/>
  <c r="W10" i="26"/>
  <c r="W11" i="26" s="1"/>
  <c r="V10" i="26"/>
  <c r="V11" i="26" s="1"/>
  <c r="U10" i="26"/>
  <c r="U11" i="26" s="1"/>
  <c r="T10" i="26"/>
  <c r="T11" i="26" s="1"/>
  <c r="S10" i="26"/>
  <c r="S11" i="26" s="1"/>
  <c r="R10" i="26"/>
  <c r="R11" i="26" s="1"/>
  <c r="Q10" i="26"/>
  <c r="Q11" i="26" s="1"/>
  <c r="P10" i="26"/>
  <c r="P11" i="26" s="1"/>
  <c r="O10" i="26"/>
  <c r="O11" i="26" s="1"/>
  <c r="N10" i="26"/>
  <c r="N11" i="26" s="1"/>
  <c r="M10" i="26"/>
  <c r="M11" i="26" s="1"/>
  <c r="C84" i="25"/>
  <c r="D85" i="25" s="1"/>
  <c r="B76" i="25"/>
  <c r="B72" i="25"/>
  <c r="E80" i="25" s="1"/>
  <c r="A68" i="25"/>
  <c r="L20" i="25"/>
  <c r="CN14" i="25"/>
  <c r="CM14" i="25"/>
  <c r="CL14" i="25"/>
  <c r="CK14" i="25"/>
  <c r="CJ14" i="25"/>
  <c r="CI14" i="25"/>
  <c r="CH14" i="25"/>
  <c r="CG14" i="25"/>
  <c r="CF14" i="25"/>
  <c r="CE14" i="25"/>
  <c r="CD14" i="25"/>
  <c r="CC14" i="25"/>
  <c r="CB14" i="25"/>
  <c r="CA14" i="25"/>
  <c r="BZ14" i="25"/>
  <c r="BY14" i="25"/>
  <c r="BX14" i="25"/>
  <c r="BW14" i="25"/>
  <c r="BV14" i="25"/>
  <c r="BU14" i="25"/>
  <c r="BT14" i="25"/>
  <c r="BS14" i="25"/>
  <c r="BR14" i="25"/>
  <c r="BQ14" i="25"/>
  <c r="BP10" i="25"/>
  <c r="BP11" i="25" s="1"/>
  <c r="BO10" i="25"/>
  <c r="BO11" i="25" s="1"/>
  <c r="BN10" i="25"/>
  <c r="BN11" i="25" s="1"/>
  <c r="BM10" i="25"/>
  <c r="BM11" i="25" s="1"/>
  <c r="BL10" i="25"/>
  <c r="BL11" i="25" s="1"/>
  <c r="BK10" i="25"/>
  <c r="BK11" i="25" s="1"/>
  <c r="BJ10" i="25"/>
  <c r="BJ11" i="25" s="1"/>
  <c r="BI10" i="25"/>
  <c r="BI11" i="25" s="1"/>
  <c r="BH10" i="25"/>
  <c r="BH11" i="25" s="1"/>
  <c r="BG10" i="25"/>
  <c r="BG11" i="25" s="1"/>
  <c r="BF10" i="25"/>
  <c r="BF11" i="25" s="1"/>
  <c r="BE10" i="25"/>
  <c r="BE11" i="25" s="1"/>
  <c r="BD10" i="25"/>
  <c r="BD11" i="25" s="1"/>
  <c r="BC10" i="25"/>
  <c r="BC11" i="25" s="1"/>
  <c r="BB10" i="25"/>
  <c r="BB11" i="25" s="1"/>
  <c r="BA10" i="25"/>
  <c r="BA11" i="25" s="1"/>
  <c r="AZ10" i="25"/>
  <c r="AZ11" i="25" s="1"/>
  <c r="AY10" i="25"/>
  <c r="AY11" i="25" s="1"/>
  <c r="AX10" i="25"/>
  <c r="AX11" i="25" s="1"/>
  <c r="AW10" i="25"/>
  <c r="AW11" i="25" s="1"/>
  <c r="AV10" i="25"/>
  <c r="AV11" i="25" s="1"/>
  <c r="AU10" i="25"/>
  <c r="AU11" i="25" s="1"/>
  <c r="AT10" i="25"/>
  <c r="AT11" i="25" s="1"/>
  <c r="AS10" i="25"/>
  <c r="AS11" i="25" s="1"/>
  <c r="AR10" i="25"/>
  <c r="AR11" i="25" s="1"/>
  <c r="AQ10" i="25"/>
  <c r="AQ11" i="25" s="1"/>
  <c r="AP10" i="25"/>
  <c r="AP11" i="25" s="1"/>
  <c r="AO10" i="25"/>
  <c r="AO11" i="25" s="1"/>
  <c r="AN10" i="25"/>
  <c r="AN11" i="25" s="1"/>
  <c r="AM10" i="25"/>
  <c r="AM11" i="25" s="1"/>
  <c r="AL10" i="25"/>
  <c r="AL11" i="25" s="1"/>
  <c r="AK10" i="25"/>
  <c r="AK11" i="25" s="1"/>
  <c r="AJ10" i="25"/>
  <c r="AJ11" i="25" s="1"/>
  <c r="AI10" i="25"/>
  <c r="AI11" i="25" s="1"/>
  <c r="AH10" i="25"/>
  <c r="AH11" i="25" s="1"/>
  <c r="AG10" i="25"/>
  <c r="AG11" i="25" s="1"/>
  <c r="AF10" i="25"/>
  <c r="AF11" i="25" s="1"/>
  <c r="AE10" i="25"/>
  <c r="AE11" i="25" s="1"/>
  <c r="AD10" i="25"/>
  <c r="AD11" i="25" s="1"/>
  <c r="AC10" i="25"/>
  <c r="AC11" i="25" s="1"/>
  <c r="AB10" i="25"/>
  <c r="AB11" i="25" s="1"/>
  <c r="AA10" i="25"/>
  <c r="AA11" i="25" s="1"/>
  <c r="Z10" i="25"/>
  <c r="Z11" i="25" s="1"/>
  <c r="Y10" i="25"/>
  <c r="Y11" i="25" s="1"/>
  <c r="X10" i="25"/>
  <c r="X11" i="25" s="1"/>
  <c r="W10" i="25"/>
  <c r="W11" i="25" s="1"/>
  <c r="V10" i="25"/>
  <c r="V11" i="25" s="1"/>
  <c r="U10" i="25"/>
  <c r="U11" i="25" s="1"/>
  <c r="T10" i="25"/>
  <c r="T11" i="25" s="1"/>
  <c r="S10" i="25"/>
  <c r="S11" i="25" s="1"/>
  <c r="R10" i="25"/>
  <c r="R11" i="25" s="1"/>
  <c r="Q10" i="25"/>
  <c r="Q11" i="25" s="1"/>
  <c r="P10" i="25"/>
  <c r="P11" i="25" s="1"/>
  <c r="O10" i="25"/>
  <c r="O11" i="25" s="1"/>
  <c r="N10" i="25"/>
  <c r="N11" i="25" s="1"/>
  <c r="M10" i="25"/>
  <c r="M11" i="25" s="1"/>
  <c r="C84" i="24"/>
  <c r="B76" i="24"/>
  <c r="E85" i="24" s="1"/>
  <c r="B72" i="24"/>
  <c r="F80" i="24" s="1"/>
  <c r="A68" i="24"/>
  <c r="L20" i="24"/>
  <c r="CN14" i="24"/>
  <c r="CM14" i="24"/>
  <c r="CL14" i="24"/>
  <c r="CK14" i="24"/>
  <c r="CJ14" i="24"/>
  <c r="CI14" i="24"/>
  <c r="CH14" i="24"/>
  <c r="CG14" i="24"/>
  <c r="CF14" i="24"/>
  <c r="CE14" i="24"/>
  <c r="CD14" i="24"/>
  <c r="CC14" i="24"/>
  <c r="CB14" i="24"/>
  <c r="CA14" i="24"/>
  <c r="BZ14" i="24"/>
  <c r="BY14" i="24"/>
  <c r="BX14" i="24"/>
  <c r="BW14" i="24"/>
  <c r="BV14" i="24"/>
  <c r="BU14" i="24"/>
  <c r="BT14" i="24"/>
  <c r="BS14" i="24"/>
  <c r="BR14" i="24"/>
  <c r="BQ14" i="24"/>
  <c r="BP10" i="24"/>
  <c r="BP11" i="24" s="1"/>
  <c r="BO10" i="24"/>
  <c r="BO11" i="24" s="1"/>
  <c r="BN10" i="24"/>
  <c r="BN11" i="24" s="1"/>
  <c r="BM10" i="24"/>
  <c r="BM11" i="24" s="1"/>
  <c r="BL10" i="24"/>
  <c r="BL11" i="24" s="1"/>
  <c r="BK10" i="24"/>
  <c r="BK11" i="24" s="1"/>
  <c r="BJ10" i="24"/>
  <c r="BJ11" i="24" s="1"/>
  <c r="BI10" i="24"/>
  <c r="BI11" i="24" s="1"/>
  <c r="BH10" i="24"/>
  <c r="BH11" i="24" s="1"/>
  <c r="BG10" i="24"/>
  <c r="BG11" i="24" s="1"/>
  <c r="BF10" i="24"/>
  <c r="BF11" i="24" s="1"/>
  <c r="BE10" i="24"/>
  <c r="BE11" i="24" s="1"/>
  <c r="BD10" i="24"/>
  <c r="BD11" i="24" s="1"/>
  <c r="BC10" i="24"/>
  <c r="BC11" i="24" s="1"/>
  <c r="BB10" i="24"/>
  <c r="BB11" i="24" s="1"/>
  <c r="BA10" i="24"/>
  <c r="BA11" i="24" s="1"/>
  <c r="AZ10" i="24"/>
  <c r="AZ11" i="24" s="1"/>
  <c r="AY10" i="24"/>
  <c r="AY11" i="24" s="1"/>
  <c r="AX10" i="24"/>
  <c r="AX11" i="24" s="1"/>
  <c r="AW10" i="24"/>
  <c r="AW11" i="24" s="1"/>
  <c r="AV10" i="24"/>
  <c r="AV11" i="24" s="1"/>
  <c r="AU10" i="24"/>
  <c r="AU11" i="24" s="1"/>
  <c r="AT10" i="24"/>
  <c r="AT11" i="24" s="1"/>
  <c r="AS10" i="24"/>
  <c r="AS11" i="24" s="1"/>
  <c r="AR10" i="24"/>
  <c r="AR11" i="24" s="1"/>
  <c r="AQ10" i="24"/>
  <c r="AQ11" i="24" s="1"/>
  <c r="AP10" i="24"/>
  <c r="AP11" i="24" s="1"/>
  <c r="AO10" i="24"/>
  <c r="AO11" i="24" s="1"/>
  <c r="AN10" i="24"/>
  <c r="AN11" i="24" s="1"/>
  <c r="AM10" i="24"/>
  <c r="AM11" i="24" s="1"/>
  <c r="AL10" i="24"/>
  <c r="AL11" i="24" s="1"/>
  <c r="AK10" i="24"/>
  <c r="AK11" i="24" s="1"/>
  <c r="AJ10" i="24"/>
  <c r="AJ11" i="24" s="1"/>
  <c r="AI10" i="24"/>
  <c r="AI11" i="24" s="1"/>
  <c r="AH10" i="24"/>
  <c r="AH11" i="24" s="1"/>
  <c r="AG10" i="24"/>
  <c r="AG11" i="24" s="1"/>
  <c r="AF10" i="24"/>
  <c r="AF11" i="24" s="1"/>
  <c r="AE10" i="24"/>
  <c r="AE11" i="24" s="1"/>
  <c r="AD10" i="24"/>
  <c r="AD11" i="24" s="1"/>
  <c r="AC10" i="24"/>
  <c r="AC11" i="24" s="1"/>
  <c r="AB10" i="24"/>
  <c r="AB11" i="24" s="1"/>
  <c r="AA10" i="24"/>
  <c r="AA11" i="24" s="1"/>
  <c r="Z10" i="24"/>
  <c r="Z11" i="24" s="1"/>
  <c r="Y10" i="24"/>
  <c r="Y11" i="24" s="1"/>
  <c r="X10" i="24"/>
  <c r="X11" i="24" s="1"/>
  <c r="W10" i="24"/>
  <c r="W11" i="24" s="1"/>
  <c r="V10" i="24"/>
  <c r="V11" i="24" s="1"/>
  <c r="U10" i="24"/>
  <c r="U11" i="24" s="1"/>
  <c r="T10" i="24"/>
  <c r="T11" i="24" s="1"/>
  <c r="S10" i="24"/>
  <c r="S11" i="24" s="1"/>
  <c r="R10" i="24"/>
  <c r="R11" i="24" s="1"/>
  <c r="Q10" i="24"/>
  <c r="Q11" i="24" s="1"/>
  <c r="P10" i="24"/>
  <c r="P11" i="24" s="1"/>
  <c r="O10" i="24"/>
  <c r="O11" i="24" s="1"/>
  <c r="N10" i="24"/>
  <c r="N11" i="24" s="1"/>
  <c r="M10" i="24"/>
  <c r="M11" i="24" s="1"/>
  <c r="C84" i="23"/>
  <c r="D85" i="23" s="1"/>
  <c r="G80" i="23"/>
  <c r="B76" i="23"/>
  <c r="B72" i="23"/>
  <c r="F80" i="23" s="1"/>
  <c r="A68" i="23"/>
  <c r="L20" i="23"/>
  <c r="CN14" i="23"/>
  <c r="CM14" i="23"/>
  <c r="CL14" i="23"/>
  <c r="CK14" i="23"/>
  <c r="CJ14" i="23"/>
  <c r="CI14" i="23"/>
  <c r="CH14" i="23"/>
  <c r="CG14" i="23"/>
  <c r="CF14" i="23"/>
  <c r="CE14" i="23"/>
  <c r="CD14" i="23"/>
  <c r="CC14" i="23"/>
  <c r="CB14" i="23"/>
  <c r="CA14" i="23"/>
  <c r="BZ14" i="23"/>
  <c r="BY14" i="23"/>
  <c r="BX14" i="23"/>
  <c r="BW14" i="23"/>
  <c r="BV14" i="23"/>
  <c r="BU14" i="23"/>
  <c r="BT14" i="23"/>
  <c r="BS14" i="23"/>
  <c r="BR14" i="23"/>
  <c r="BQ14" i="23"/>
  <c r="BP10" i="23"/>
  <c r="BP11" i="23" s="1"/>
  <c r="BO10" i="23"/>
  <c r="BO11" i="23" s="1"/>
  <c r="BN10" i="23"/>
  <c r="BN11" i="23" s="1"/>
  <c r="BM10" i="23"/>
  <c r="BM11" i="23" s="1"/>
  <c r="BL10" i="23"/>
  <c r="BL11" i="23" s="1"/>
  <c r="BK10" i="23"/>
  <c r="BK11" i="23" s="1"/>
  <c r="BJ10" i="23"/>
  <c r="BJ11" i="23" s="1"/>
  <c r="BI10" i="23"/>
  <c r="BI11" i="23" s="1"/>
  <c r="BH10" i="23"/>
  <c r="BH11" i="23" s="1"/>
  <c r="BG10" i="23"/>
  <c r="BG11" i="23" s="1"/>
  <c r="BF10" i="23"/>
  <c r="BF11" i="23" s="1"/>
  <c r="BE10" i="23"/>
  <c r="BE11" i="23" s="1"/>
  <c r="BD10" i="23"/>
  <c r="BD11" i="23" s="1"/>
  <c r="BC10" i="23"/>
  <c r="BC11" i="23" s="1"/>
  <c r="BB10" i="23"/>
  <c r="BB11" i="23" s="1"/>
  <c r="BA10" i="23"/>
  <c r="BA11" i="23" s="1"/>
  <c r="AZ10" i="23"/>
  <c r="AZ11" i="23" s="1"/>
  <c r="AY10" i="23"/>
  <c r="AY11" i="23" s="1"/>
  <c r="AX10" i="23"/>
  <c r="AX11" i="23" s="1"/>
  <c r="AW10" i="23"/>
  <c r="AW11" i="23" s="1"/>
  <c r="AV10" i="23"/>
  <c r="AV11" i="23" s="1"/>
  <c r="AU10" i="23"/>
  <c r="AU11" i="23" s="1"/>
  <c r="AT10" i="23"/>
  <c r="AT11" i="23" s="1"/>
  <c r="AS10" i="23"/>
  <c r="AS11" i="23" s="1"/>
  <c r="AR10" i="23"/>
  <c r="AR11" i="23" s="1"/>
  <c r="AQ10" i="23"/>
  <c r="AQ11" i="23" s="1"/>
  <c r="AP10" i="23"/>
  <c r="AP11" i="23" s="1"/>
  <c r="AO10" i="23"/>
  <c r="AO11" i="23" s="1"/>
  <c r="AN10" i="23"/>
  <c r="AN11" i="23" s="1"/>
  <c r="AM10" i="23"/>
  <c r="AM11" i="23" s="1"/>
  <c r="AL10" i="23"/>
  <c r="AL11" i="23" s="1"/>
  <c r="AK10" i="23"/>
  <c r="AK11" i="23" s="1"/>
  <c r="AJ10" i="23"/>
  <c r="AJ11" i="23" s="1"/>
  <c r="AI10" i="23"/>
  <c r="AI11" i="23" s="1"/>
  <c r="AH10" i="23"/>
  <c r="AH11" i="23" s="1"/>
  <c r="AG10" i="23"/>
  <c r="AG11" i="23" s="1"/>
  <c r="AF10" i="23"/>
  <c r="AF11" i="23" s="1"/>
  <c r="AE10" i="23"/>
  <c r="AE11" i="23" s="1"/>
  <c r="AD10" i="23"/>
  <c r="AD11" i="23" s="1"/>
  <c r="AC10" i="23"/>
  <c r="AC11" i="23" s="1"/>
  <c r="AB10" i="23"/>
  <c r="AB11" i="23" s="1"/>
  <c r="AA10" i="23"/>
  <c r="AA11" i="23" s="1"/>
  <c r="Z10" i="23"/>
  <c r="Z11" i="23" s="1"/>
  <c r="Y10" i="23"/>
  <c r="Y11" i="23" s="1"/>
  <c r="X10" i="23"/>
  <c r="X11" i="23" s="1"/>
  <c r="W10" i="23"/>
  <c r="W11" i="23" s="1"/>
  <c r="V10" i="23"/>
  <c r="V11" i="23" s="1"/>
  <c r="U10" i="23"/>
  <c r="U11" i="23" s="1"/>
  <c r="T10" i="23"/>
  <c r="T11" i="23" s="1"/>
  <c r="S10" i="23"/>
  <c r="S11" i="23" s="1"/>
  <c r="R10" i="23"/>
  <c r="R11" i="23" s="1"/>
  <c r="Q10" i="23"/>
  <c r="Q11" i="23" s="1"/>
  <c r="P10" i="23"/>
  <c r="P11" i="23" s="1"/>
  <c r="O10" i="23"/>
  <c r="O11" i="23" s="1"/>
  <c r="N10" i="23"/>
  <c r="N11" i="23" s="1"/>
  <c r="M10" i="23"/>
  <c r="M11" i="23" s="1"/>
  <c r="D84" i="22"/>
  <c r="E85" i="22" s="1"/>
  <c r="H80" i="22"/>
  <c r="D80" i="22"/>
  <c r="C76" i="22"/>
  <c r="C72" i="22"/>
  <c r="G80" i="22" s="1"/>
  <c r="B68" i="22"/>
  <c r="M20" i="22"/>
  <c r="CO14" i="22"/>
  <c r="CN14" i="22"/>
  <c r="CM14" i="22"/>
  <c r="CL14" i="22"/>
  <c r="CK14" i="22"/>
  <c r="CJ14" i="22"/>
  <c r="CI14" i="22"/>
  <c r="CH14" i="22"/>
  <c r="CG14" i="22"/>
  <c r="CF14" i="22"/>
  <c r="CE14" i="22"/>
  <c r="CD14" i="22"/>
  <c r="CC14" i="22"/>
  <c r="CB14" i="22"/>
  <c r="CA14" i="22"/>
  <c r="BZ14" i="22"/>
  <c r="BY14" i="22"/>
  <c r="BX14" i="22"/>
  <c r="BW14" i="22"/>
  <c r="BV14" i="22"/>
  <c r="BU14" i="22"/>
  <c r="BT14" i="22"/>
  <c r="BS14" i="22"/>
  <c r="BR14" i="22"/>
  <c r="BQ10" i="22"/>
  <c r="BQ11" i="22" s="1"/>
  <c r="BP10" i="22"/>
  <c r="BP11" i="22" s="1"/>
  <c r="BO10" i="22"/>
  <c r="BO11" i="22" s="1"/>
  <c r="BN10" i="22"/>
  <c r="BN11" i="22" s="1"/>
  <c r="BM10" i="22"/>
  <c r="BM11" i="22" s="1"/>
  <c r="BL10" i="22"/>
  <c r="BL11" i="22" s="1"/>
  <c r="BK10" i="22"/>
  <c r="BK11" i="22" s="1"/>
  <c r="BJ10" i="22"/>
  <c r="BJ11" i="22" s="1"/>
  <c r="BI10" i="22"/>
  <c r="BI11" i="22" s="1"/>
  <c r="BH10" i="22"/>
  <c r="BH11" i="22" s="1"/>
  <c r="BG10" i="22"/>
  <c r="BG11" i="22" s="1"/>
  <c r="BF10" i="22"/>
  <c r="BF11" i="22" s="1"/>
  <c r="BE10" i="22"/>
  <c r="BE11" i="22" s="1"/>
  <c r="BD10" i="22"/>
  <c r="BD11" i="22" s="1"/>
  <c r="BC10" i="22"/>
  <c r="BC11" i="22" s="1"/>
  <c r="BB10" i="22"/>
  <c r="BB11" i="22" s="1"/>
  <c r="BA10" i="22"/>
  <c r="BA11" i="22" s="1"/>
  <c r="AZ10" i="22"/>
  <c r="AZ11" i="22" s="1"/>
  <c r="AY10" i="22"/>
  <c r="AY11" i="22" s="1"/>
  <c r="AX10" i="22"/>
  <c r="AX11" i="22" s="1"/>
  <c r="AW10" i="22"/>
  <c r="AW11" i="22" s="1"/>
  <c r="AV10" i="22"/>
  <c r="AV11" i="22" s="1"/>
  <c r="AU10" i="22"/>
  <c r="AU11" i="22" s="1"/>
  <c r="AT10" i="22"/>
  <c r="AT11" i="22" s="1"/>
  <c r="AS10" i="22"/>
  <c r="AS11" i="22" s="1"/>
  <c r="AR10" i="22"/>
  <c r="AR11" i="22" s="1"/>
  <c r="AQ10" i="22"/>
  <c r="AQ11" i="22" s="1"/>
  <c r="AP10" i="22"/>
  <c r="AP11" i="22" s="1"/>
  <c r="AO10" i="22"/>
  <c r="AO11" i="22" s="1"/>
  <c r="AN10" i="22"/>
  <c r="AN11" i="22" s="1"/>
  <c r="AM10" i="22"/>
  <c r="AM11" i="22" s="1"/>
  <c r="AL10" i="22"/>
  <c r="AL11" i="22" s="1"/>
  <c r="AK10" i="22"/>
  <c r="AK11" i="22" s="1"/>
  <c r="AJ10" i="22"/>
  <c r="AJ11" i="22" s="1"/>
  <c r="AI10" i="22"/>
  <c r="AI11" i="22" s="1"/>
  <c r="AH10" i="22"/>
  <c r="AH11" i="22" s="1"/>
  <c r="AG10" i="22"/>
  <c r="AG11" i="22" s="1"/>
  <c r="AF10" i="22"/>
  <c r="AF11" i="22" s="1"/>
  <c r="AE10" i="22"/>
  <c r="AE11" i="22" s="1"/>
  <c r="AD10" i="22"/>
  <c r="AD11" i="22" s="1"/>
  <c r="AC10" i="22"/>
  <c r="AC11" i="22" s="1"/>
  <c r="AB10" i="22"/>
  <c r="AB11" i="22" s="1"/>
  <c r="AA10" i="22"/>
  <c r="AA11" i="22" s="1"/>
  <c r="Z10" i="22"/>
  <c r="Z11" i="22" s="1"/>
  <c r="Y10" i="22"/>
  <c r="Y11" i="22" s="1"/>
  <c r="X10" i="22"/>
  <c r="X11" i="22" s="1"/>
  <c r="W10" i="22"/>
  <c r="W11" i="22" s="1"/>
  <c r="V10" i="22"/>
  <c r="V11" i="22" s="1"/>
  <c r="U10" i="22"/>
  <c r="U11" i="22" s="1"/>
  <c r="T10" i="22"/>
  <c r="T11" i="22" s="1"/>
  <c r="S10" i="22"/>
  <c r="S11" i="22" s="1"/>
  <c r="R10" i="22"/>
  <c r="R11" i="22" s="1"/>
  <c r="Q10" i="22"/>
  <c r="Q11" i="22" s="1"/>
  <c r="P10" i="22"/>
  <c r="P11" i="22" s="1"/>
  <c r="O10" i="22"/>
  <c r="O11" i="22" s="1"/>
  <c r="N10" i="22"/>
  <c r="N11" i="22" s="1"/>
  <c r="H85" i="21"/>
  <c r="D84" i="21"/>
  <c r="E85" i="21" s="1"/>
  <c r="C76" i="21"/>
  <c r="C72" i="21"/>
  <c r="B68" i="21"/>
  <c r="M20" i="21"/>
  <c r="CO14" i="21"/>
  <c r="CN14" i="21"/>
  <c r="CM14" i="21"/>
  <c r="CL14" i="21"/>
  <c r="CK14" i="21"/>
  <c r="CJ14" i="21"/>
  <c r="CI14" i="21"/>
  <c r="CH14" i="21"/>
  <c r="CG14" i="21"/>
  <c r="CF14" i="21"/>
  <c r="CE14" i="21"/>
  <c r="CD14" i="21"/>
  <c r="CC14" i="21"/>
  <c r="CB14" i="21"/>
  <c r="CA14" i="21"/>
  <c r="BZ14" i="21"/>
  <c r="BY14" i="21"/>
  <c r="BX14" i="21"/>
  <c r="BW14" i="21"/>
  <c r="BV14" i="21"/>
  <c r="BU14" i="21"/>
  <c r="BT14" i="21"/>
  <c r="BS14" i="21"/>
  <c r="BR14" i="21"/>
  <c r="BJ11" i="21"/>
  <c r="BQ10" i="21"/>
  <c r="BQ11" i="21" s="1"/>
  <c r="BP10" i="21"/>
  <c r="BP11" i="21" s="1"/>
  <c r="BO10" i="21"/>
  <c r="BO11" i="21" s="1"/>
  <c r="BN10" i="21"/>
  <c r="BN11" i="21" s="1"/>
  <c r="BM10" i="21"/>
  <c r="BM11" i="21" s="1"/>
  <c r="BL10" i="21"/>
  <c r="BL11" i="21" s="1"/>
  <c r="BK10" i="21"/>
  <c r="BK11" i="21" s="1"/>
  <c r="BJ10" i="21"/>
  <c r="BI10" i="21"/>
  <c r="BI11" i="21" s="1"/>
  <c r="BH10" i="21"/>
  <c r="BH11" i="21" s="1"/>
  <c r="BG10" i="21"/>
  <c r="BG11" i="21" s="1"/>
  <c r="BF10" i="21"/>
  <c r="BF11" i="21" s="1"/>
  <c r="BE10" i="21"/>
  <c r="BE11" i="21" s="1"/>
  <c r="BD10" i="21"/>
  <c r="BD11" i="21" s="1"/>
  <c r="BC10" i="21"/>
  <c r="BC11" i="21" s="1"/>
  <c r="BB10" i="21"/>
  <c r="BB11" i="21" s="1"/>
  <c r="BA10" i="21"/>
  <c r="BA11" i="21" s="1"/>
  <c r="AZ10" i="21"/>
  <c r="AZ11" i="21" s="1"/>
  <c r="AY10" i="21"/>
  <c r="AY11" i="21" s="1"/>
  <c r="AX10" i="21"/>
  <c r="AX11" i="21" s="1"/>
  <c r="AW10" i="21"/>
  <c r="AW11" i="21" s="1"/>
  <c r="AV10" i="21"/>
  <c r="AV11" i="21" s="1"/>
  <c r="AU10" i="21"/>
  <c r="AU11" i="21" s="1"/>
  <c r="AT10" i="21"/>
  <c r="AT11" i="21" s="1"/>
  <c r="AS10" i="21"/>
  <c r="AS11" i="21" s="1"/>
  <c r="AR10" i="21"/>
  <c r="AR11" i="21" s="1"/>
  <c r="AQ10" i="21"/>
  <c r="AQ11" i="21" s="1"/>
  <c r="AP10" i="21"/>
  <c r="AP11" i="21" s="1"/>
  <c r="AO10" i="21"/>
  <c r="AO11" i="21" s="1"/>
  <c r="AN10" i="21"/>
  <c r="AN11" i="21" s="1"/>
  <c r="AM10" i="21"/>
  <c r="AM11" i="21" s="1"/>
  <c r="AL10" i="21"/>
  <c r="AL11" i="21" s="1"/>
  <c r="AK10" i="21"/>
  <c r="AK11" i="21" s="1"/>
  <c r="AJ10" i="21"/>
  <c r="AJ11" i="21" s="1"/>
  <c r="AI10" i="21"/>
  <c r="AI11" i="21" s="1"/>
  <c r="AH10" i="21"/>
  <c r="AH11" i="21" s="1"/>
  <c r="AG10" i="21"/>
  <c r="AG11" i="21" s="1"/>
  <c r="AF10" i="21"/>
  <c r="AF11" i="21" s="1"/>
  <c r="AE10" i="21"/>
  <c r="AE11" i="21" s="1"/>
  <c r="AD10" i="21"/>
  <c r="AD11" i="21" s="1"/>
  <c r="AC10" i="21"/>
  <c r="AC11" i="21" s="1"/>
  <c r="AB10" i="21"/>
  <c r="AB11" i="21" s="1"/>
  <c r="AA10" i="21"/>
  <c r="AA11" i="21" s="1"/>
  <c r="Z10" i="21"/>
  <c r="Z11" i="21" s="1"/>
  <c r="Y10" i="21"/>
  <c r="Y11" i="21" s="1"/>
  <c r="X10" i="21"/>
  <c r="X11" i="21" s="1"/>
  <c r="W10" i="21"/>
  <c r="W11" i="21" s="1"/>
  <c r="V10" i="21"/>
  <c r="V11" i="21" s="1"/>
  <c r="U10" i="21"/>
  <c r="U11" i="21" s="1"/>
  <c r="T10" i="21"/>
  <c r="T11" i="21" s="1"/>
  <c r="S10" i="21"/>
  <c r="S11" i="21" s="1"/>
  <c r="R10" i="21"/>
  <c r="R11" i="21" s="1"/>
  <c r="Q10" i="21"/>
  <c r="Q11" i="21" s="1"/>
  <c r="P10" i="21"/>
  <c r="P11" i="21" s="1"/>
  <c r="O10" i="21"/>
  <c r="O11" i="21" s="1"/>
  <c r="N10" i="21"/>
  <c r="N11" i="21" s="1"/>
  <c r="H85" i="20"/>
  <c r="D84" i="20"/>
  <c r="C76" i="20"/>
  <c r="C72" i="20"/>
  <c r="G80" i="20" s="1"/>
  <c r="B68" i="20"/>
  <c r="M20" i="20"/>
  <c r="M21" i="20" s="1"/>
  <c r="M22" i="20" s="1"/>
  <c r="CO14" i="20"/>
  <c r="CN14" i="20"/>
  <c r="CM14" i="20"/>
  <c r="CL14" i="20"/>
  <c r="CK14" i="20"/>
  <c r="CJ14" i="20"/>
  <c r="CI14" i="20"/>
  <c r="CH14" i="20"/>
  <c r="CG14" i="20"/>
  <c r="CF14" i="20"/>
  <c r="CE14" i="20"/>
  <c r="CD14" i="20"/>
  <c r="CC14" i="20"/>
  <c r="CB14" i="20"/>
  <c r="CA14" i="20"/>
  <c r="BZ14" i="20"/>
  <c r="BY14" i="20"/>
  <c r="BX14" i="20"/>
  <c r="BW14" i="20"/>
  <c r="BV14" i="20"/>
  <c r="BU14" i="20"/>
  <c r="BT14" i="20"/>
  <c r="BS14" i="20"/>
  <c r="BR14" i="20"/>
  <c r="BQ10" i="20"/>
  <c r="BQ11" i="20" s="1"/>
  <c r="BP10" i="20"/>
  <c r="BP11" i="20" s="1"/>
  <c r="BO10" i="20"/>
  <c r="BO11" i="20" s="1"/>
  <c r="BN10" i="20"/>
  <c r="BN11" i="20" s="1"/>
  <c r="BM10" i="20"/>
  <c r="BM11" i="20" s="1"/>
  <c r="BL10" i="20"/>
  <c r="BL11" i="20" s="1"/>
  <c r="BK10" i="20"/>
  <c r="BK11" i="20" s="1"/>
  <c r="BJ10" i="20"/>
  <c r="BJ11" i="20" s="1"/>
  <c r="BI10" i="20"/>
  <c r="BI11" i="20" s="1"/>
  <c r="BH10" i="20"/>
  <c r="BH11" i="20" s="1"/>
  <c r="BG10" i="20"/>
  <c r="BG11" i="20" s="1"/>
  <c r="BF10" i="20"/>
  <c r="BF11" i="20" s="1"/>
  <c r="BE10" i="20"/>
  <c r="BE11" i="20" s="1"/>
  <c r="BD10" i="20"/>
  <c r="BD11" i="20" s="1"/>
  <c r="BC10" i="20"/>
  <c r="BC11" i="20" s="1"/>
  <c r="BB10" i="20"/>
  <c r="BB11" i="20" s="1"/>
  <c r="BA10" i="20"/>
  <c r="BA11" i="20" s="1"/>
  <c r="AZ10" i="20"/>
  <c r="AZ11" i="20" s="1"/>
  <c r="AY10" i="20"/>
  <c r="AY11" i="20" s="1"/>
  <c r="AX10" i="20"/>
  <c r="AX11" i="20" s="1"/>
  <c r="AW10" i="20"/>
  <c r="AW11" i="20" s="1"/>
  <c r="AV10" i="20"/>
  <c r="AV11" i="20" s="1"/>
  <c r="AU10" i="20"/>
  <c r="AU11" i="20" s="1"/>
  <c r="AT10" i="20"/>
  <c r="AT11" i="20" s="1"/>
  <c r="AS10" i="20"/>
  <c r="AS11" i="20" s="1"/>
  <c r="AR10" i="20"/>
  <c r="AR11" i="20" s="1"/>
  <c r="AQ10" i="20"/>
  <c r="AQ11" i="20" s="1"/>
  <c r="AP10" i="20"/>
  <c r="AP11" i="20" s="1"/>
  <c r="AO10" i="20"/>
  <c r="AO11" i="20" s="1"/>
  <c r="AN10" i="20"/>
  <c r="AN11" i="20" s="1"/>
  <c r="AM10" i="20"/>
  <c r="AM11" i="20" s="1"/>
  <c r="AL10" i="20"/>
  <c r="AL11" i="20" s="1"/>
  <c r="AK10" i="20"/>
  <c r="AK11" i="20" s="1"/>
  <c r="AJ10" i="20"/>
  <c r="AJ11" i="20" s="1"/>
  <c r="AI10" i="20"/>
  <c r="AI11" i="20" s="1"/>
  <c r="AH10" i="20"/>
  <c r="AH11" i="20" s="1"/>
  <c r="AG10" i="20"/>
  <c r="AG11" i="20" s="1"/>
  <c r="AF10" i="20"/>
  <c r="AF11" i="20" s="1"/>
  <c r="AE10" i="20"/>
  <c r="AE11" i="20" s="1"/>
  <c r="AD10" i="20"/>
  <c r="AD11" i="20" s="1"/>
  <c r="AC10" i="20"/>
  <c r="AC11" i="20" s="1"/>
  <c r="AB10" i="20"/>
  <c r="AB11" i="20" s="1"/>
  <c r="AA10" i="20"/>
  <c r="AA11" i="20" s="1"/>
  <c r="Z10" i="20"/>
  <c r="Z11" i="20" s="1"/>
  <c r="Y10" i="20"/>
  <c r="Y11" i="20" s="1"/>
  <c r="X10" i="20"/>
  <c r="X11" i="20" s="1"/>
  <c r="W10" i="20"/>
  <c r="W11" i="20" s="1"/>
  <c r="V10" i="20"/>
  <c r="V11" i="20" s="1"/>
  <c r="U10" i="20"/>
  <c r="U11" i="20" s="1"/>
  <c r="T10" i="20"/>
  <c r="T11" i="20" s="1"/>
  <c r="S10" i="20"/>
  <c r="S11" i="20" s="1"/>
  <c r="R10" i="20"/>
  <c r="R11" i="20" s="1"/>
  <c r="Q10" i="20"/>
  <c r="Q11" i="20" s="1"/>
  <c r="P10" i="20"/>
  <c r="P11" i="20" s="1"/>
  <c r="O10" i="20"/>
  <c r="O11" i="20" s="1"/>
  <c r="N10" i="20"/>
  <c r="N11" i="20" s="1"/>
  <c r="H85" i="19"/>
  <c r="D84" i="19"/>
  <c r="E85" i="19" s="1"/>
  <c r="C76" i="19"/>
  <c r="C72" i="19"/>
  <c r="G80" i="19" s="1"/>
  <c r="B68" i="19"/>
  <c r="M20" i="19"/>
  <c r="CO14" i="19"/>
  <c r="CN14" i="19"/>
  <c r="CM14" i="19"/>
  <c r="CL14" i="19"/>
  <c r="CK14" i="19"/>
  <c r="CJ14" i="19"/>
  <c r="CI14" i="19"/>
  <c r="CH14" i="19"/>
  <c r="CG14" i="19"/>
  <c r="CF14" i="19"/>
  <c r="CE14" i="19"/>
  <c r="CD14" i="19"/>
  <c r="CC14" i="19"/>
  <c r="CB14" i="19"/>
  <c r="CA14" i="19"/>
  <c r="BZ14" i="19"/>
  <c r="BY14" i="19"/>
  <c r="BX14" i="19"/>
  <c r="BW14" i="19"/>
  <c r="BV14" i="19"/>
  <c r="BU14" i="19"/>
  <c r="BT14" i="19"/>
  <c r="BS14" i="19"/>
  <c r="BR14" i="19"/>
  <c r="BQ10" i="19"/>
  <c r="BQ11" i="19" s="1"/>
  <c r="BP10" i="19"/>
  <c r="BP11" i="19" s="1"/>
  <c r="BO10" i="19"/>
  <c r="BO11" i="19" s="1"/>
  <c r="BN10" i="19"/>
  <c r="BN11" i="19" s="1"/>
  <c r="BM10" i="19"/>
  <c r="BM11" i="19" s="1"/>
  <c r="BL10" i="19"/>
  <c r="BL11" i="19" s="1"/>
  <c r="BK10" i="19"/>
  <c r="BK11" i="19" s="1"/>
  <c r="BJ10" i="19"/>
  <c r="BJ11" i="19" s="1"/>
  <c r="BI10" i="19"/>
  <c r="BI11" i="19" s="1"/>
  <c r="BH10" i="19"/>
  <c r="BH11" i="19" s="1"/>
  <c r="BG10" i="19"/>
  <c r="BG11" i="19" s="1"/>
  <c r="BF10" i="19"/>
  <c r="BF11" i="19" s="1"/>
  <c r="BE10" i="19"/>
  <c r="BE11" i="19" s="1"/>
  <c r="BD10" i="19"/>
  <c r="BD11" i="19" s="1"/>
  <c r="BC10" i="19"/>
  <c r="BC11" i="19" s="1"/>
  <c r="BB10" i="19"/>
  <c r="BB11" i="19" s="1"/>
  <c r="BA10" i="19"/>
  <c r="BA11" i="19" s="1"/>
  <c r="AZ10" i="19"/>
  <c r="AZ11" i="19" s="1"/>
  <c r="AY10" i="19"/>
  <c r="AY11" i="19" s="1"/>
  <c r="AX10" i="19"/>
  <c r="AX11" i="19" s="1"/>
  <c r="AW10" i="19"/>
  <c r="AW11" i="19" s="1"/>
  <c r="AV10" i="19"/>
  <c r="AV11" i="19" s="1"/>
  <c r="AU10" i="19"/>
  <c r="AU11" i="19" s="1"/>
  <c r="AT10" i="19"/>
  <c r="AT11" i="19" s="1"/>
  <c r="AS10" i="19"/>
  <c r="AS11" i="19" s="1"/>
  <c r="AR10" i="19"/>
  <c r="AR11" i="19" s="1"/>
  <c r="AQ10" i="19"/>
  <c r="AQ11" i="19" s="1"/>
  <c r="AP10" i="19"/>
  <c r="AP11" i="19" s="1"/>
  <c r="AO10" i="19"/>
  <c r="AO11" i="19" s="1"/>
  <c r="AN10" i="19"/>
  <c r="AN11" i="19" s="1"/>
  <c r="AM10" i="19"/>
  <c r="AM11" i="19" s="1"/>
  <c r="AL10" i="19"/>
  <c r="AL11" i="19" s="1"/>
  <c r="AK10" i="19"/>
  <c r="AK11" i="19" s="1"/>
  <c r="AJ10" i="19"/>
  <c r="AJ11" i="19" s="1"/>
  <c r="AI10" i="19"/>
  <c r="AI11" i="19" s="1"/>
  <c r="AH10" i="19"/>
  <c r="AH11" i="19" s="1"/>
  <c r="AG10" i="19"/>
  <c r="AG11" i="19" s="1"/>
  <c r="AF10" i="19"/>
  <c r="AF11" i="19" s="1"/>
  <c r="AE10" i="19"/>
  <c r="AE11" i="19" s="1"/>
  <c r="AD10" i="19"/>
  <c r="AD11" i="19" s="1"/>
  <c r="AC10" i="19"/>
  <c r="AC11" i="19" s="1"/>
  <c r="AB10" i="19"/>
  <c r="AB11" i="19" s="1"/>
  <c r="AA10" i="19"/>
  <c r="AA11" i="19" s="1"/>
  <c r="Z10" i="19"/>
  <c r="Z11" i="19" s="1"/>
  <c r="Y10" i="19"/>
  <c r="Y11" i="19" s="1"/>
  <c r="X10" i="19"/>
  <c r="X11" i="19" s="1"/>
  <c r="W10" i="19"/>
  <c r="W11" i="19" s="1"/>
  <c r="V10" i="19"/>
  <c r="V11" i="19" s="1"/>
  <c r="U10" i="19"/>
  <c r="U11" i="19" s="1"/>
  <c r="T10" i="19"/>
  <c r="T11" i="19" s="1"/>
  <c r="S10" i="19"/>
  <c r="S11" i="19" s="1"/>
  <c r="R10" i="19"/>
  <c r="R11" i="19" s="1"/>
  <c r="Q10" i="19"/>
  <c r="Q11" i="19" s="1"/>
  <c r="P10" i="19"/>
  <c r="P11" i="19" s="1"/>
  <c r="O10" i="19"/>
  <c r="O11" i="19" s="1"/>
  <c r="N10" i="19"/>
  <c r="N11" i="19" s="1"/>
  <c r="D84" i="18"/>
  <c r="E85" i="18" s="1"/>
  <c r="C76" i="18"/>
  <c r="C72" i="18"/>
  <c r="G80" i="18" s="1"/>
  <c r="B68" i="18"/>
  <c r="M20" i="18"/>
  <c r="CO14" i="18"/>
  <c r="CN14" i="18"/>
  <c r="CM14" i="18"/>
  <c r="CL14" i="18"/>
  <c r="CK14" i="18"/>
  <c r="CJ14" i="18"/>
  <c r="CI14" i="18"/>
  <c r="CH14" i="18"/>
  <c r="CG14" i="18"/>
  <c r="CF14" i="18"/>
  <c r="CE14" i="18"/>
  <c r="CD14" i="18"/>
  <c r="CC14" i="18"/>
  <c r="CB14" i="18"/>
  <c r="CA14" i="18"/>
  <c r="BZ14" i="18"/>
  <c r="BY14" i="18"/>
  <c r="BX14" i="18"/>
  <c r="BW14" i="18"/>
  <c r="BV14" i="18"/>
  <c r="BU14" i="18"/>
  <c r="BT14" i="18"/>
  <c r="BS14" i="18"/>
  <c r="BR14" i="18"/>
  <c r="BQ10" i="18"/>
  <c r="BQ11" i="18" s="1"/>
  <c r="BP10" i="18"/>
  <c r="BP11" i="18" s="1"/>
  <c r="BO10" i="18"/>
  <c r="BO11" i="18" s="1"/>
  <c r="BN10" i="18"/>
  <c r="BN11" i="18" s="1"/>
  <c r="BM10" i="18"/>
  <c r="BM11" i="18" s="1"/>
  <c r="BL10" i="18"/>
  <c r="BL11" i="18" s="1"/>
  <c r="BK10" i="18"/>
  <c r="BK11" i="18" s="1"/>
  <c r="BJ10" i="18"/>
  <c r="BJ11" i="18" s="1"/>
  <c r="BI10" i="18"/>
  <c r="BI11" i="18" s="1"/>
  <c r="BH10" i="18"/>
  <c r="BH11" i="18" s="1"/>
  <c r="BG10" i="18"/>
  <c r="BG11" i="18" s="1"/>
  <c r="BF10" i="18"/>
  <c r="BF11" i="18" s="1"/>
  <c r="BE10" i="18"/>
  <c r="BE11" i="18" s="1"/>
  <c r="BD10" i="18"/>
  <c r="BD11" i="18" s="1"/>
  <c r="BC10" i="18"/>
  <c r="BC11" i="18" s="1"/>
  <c r="BB10" i="18"/>
  <c r="BB11" i="18" s="1"/>
  <c r="BA10" i="18"/>
  <c r="BA11" i="18" s="1"/>
  <c r="AZ10" i="18"/>
  <c r="AZ11" i="18" s="1"/>
  <c r="AY10" i="18"/>
  <c r="AY11" i="18" s="1"/>
  <c r="AX10" i="18"/>
  <c r="AX11" i="18" s="1"/>
  <c r="AW10" i="18"/>
  <c r="AW11" i="18" s="1"/>
  <c r="AV10" i="18"/>
  <c r="AV11" i="18" s="1"/>
  <c r="AU10" i="18"/>
  <c r="AU11" i="18" s="1"/>
  <c r="AT10" i="18"/>
  <c r="AT11" i="18" s="1"/>
  <c r="AS10" i="18"/>
  <c r="AS11" i="18" s="1"/>
  <c r="AR10" i="18"/>
  <c r="AR11" i="18" s="1"/>
  <c r="AQ10" i="18"/>
  <c r="AQ11" i="18" s="1"/>
  <c r="AP10" i="18"/>
  <c r="AP11" i="18" s="1"/>
  <c r="AO10" i="18"/>
  <c r="AO11" i="18" s="1"/>
  <c r="AN10" i="18"/>
  <c r="AN11" i="18" s="1"/>
  <c r="AM10" i="18"/>
  <c r="AM11" i="18" s="1"/>
  <c r="AL10" i="18"/>
  <c r="AL11" i="18" s="1"/>
  <c r="AK10" i="18"/>
  <c r="AK11" i="18" s="1"/>
  <c r="AJ10" i="18"/>
  <c r="AJ11" i="18" s="1"/>
  <c r="AI10" i="18"/>
  <c r="AI11" i="18" s="1"/>
  <c r="AH10" i="18"/>
  <c r="AH11" i="18" s="1"/>
  <c r="AG10" i="18"/>
  <c r="AG11" i="18" s="1"/>
  <c r="AF10" i="18"/>
  <c r="AF11" i="18" s="1"/>
  <c r="AE10" i="18"/>
  <c r="AE11" i="18" s="1"/>
  <c r="AD10" i="18"/>
  <c r="AD11" i="18" s="1"/>
  <c r="AC10" i="18"/>
  <c r="AC11" i="18" s="1"/>
  <c r="AB10" i="18"/>
  <c r="AB11" i="18" s="1"/>
  <c r="AA10" i="18"/>
  <c r="AA11" i="18" s="1"/>
  <c r="Z10" i="18"/>
  <c r="Z11" i="18" s="1"/>
  <c r="Y10" i="18"/>
  <c r="Y11" i="18" s="1"/>
  <c r="X10" i="18"/>
  <c r="X11" i="18" s="1"/>
  <c r="W10" i="18"/>
  <c r="W11" i="18" s="1"/>
  <c r="V10" i="18"/>
  <c r="V11" i="18" s="1"/>
  <c r="U10" i="18"/>
  <c r="U11" i="18" s="1"/>
  <c r="T10" i="18"/>
  <c r="T11" i="18" s="1"/>
  <c r="S10" i="18"/>
  <c r="S11" i="18" s="1"/>
  <c r="R10" i="18"/>
  <c r="R11" i="18" s="1"/>
  <c r="Q10" i="18"/>
  <c r="Q11" i="18" s="1"/>
  <c r="P10" i="18"/>
  <c r="P11" i="18" s="1"/>
  <c r="O10" i="18"/>
  <c r="O11" i="18" s="1"/>
  <c r="N10" i="18"/>
  <c r="N11" i="18" s="1"/>
  <c r="F85" i="17"/>
  <c r="D84" i="17"/>
  <c r="H80" i="17"/>
  <c r="G80" i="17"/>
  <c r="F80" i="17"/>
  <c r="E80" i="17"/>
  <c r="C76" i="17"/>
  <c r="E85" i="17" s="1"/>
  <c r="C72" i="17"/>
  <c r="D80" i="17" s="1"/>
  <c r="B68" i="17"/>
  <c r="M20" i="17"/>
  <c r="M21" i="17" s="1"/>
  <c r="M22" i="17" s="1"/>
  <c r="CO14" i="17"/>
  <c r="CN14" i="17"/>
  <c r="CM14" i="17"/>
  <c r="CL14" i="17"/>
  <c r="CK14" i="17"/>
  <c r="CJ14" i="17"/>
  <c r="CI14" i="17"/>
  <c r="CH14" i="17"/>
  <c r="CG14" i="17"/>
  <c r="CF14" i="17"/>
  <c r="CE14" i="17"/>
  <c r="CD14" i="17"/>
  <c r="CC14" i="17"/>
  <c r="CB14" i="17"/>
  <c r="CA14" i="17"/>
  <c r="BZ14" i="17"/>
  <c r="BY14" i="17"/>
  <c r="BX14" i="17"/>
  <c r="BW14" i="17"/>
  <c r="BV14" i="17"/>
  <c r="BU14" i="17"/>
  <c r="BT14" i="17"/>
  <c r="BS14" i="17"/>
  <c r="BR14" i="17"/>
  <c r="AL11" i="17"/>
  <c r="BQ10" i="17"/>
  <c r="BQ11" i="17" s="1"/>
  <c r="BP10" i="17"/>
  <c r="BP11" i="17" s="1"/>
  <c r="BO10" i="17"/>
  <c r="BO11" i="17" s="1"/>
  <c r="BN10" i="17"/>
  <c r="BN11" i="17" s="1"/>
  <c r="BM10" i="17"/>
  <c r="BM11" i="17" s="1"/>
  <c r="BL10" i="17"/>
  <c r="BL11" i="17" s="1"/>
  <c r="BK10" i="17"/>
  <c r="BK11" i="17" s="1"/>
  <c r="BJ10" i="17"/>
  <c r="BJ11" i="17" s="1"/>
  <c r="BI10" i="17"/>
  <c r="BI11" i="17" s="1"/>
  <c r="BH10" i="17"/>
  <c r="BH11" i="17" s="1"/>
  <c r="BG10" i="17"/>
  <c r="BG11" i="17" s="1"/>
  <c r="BF10" i="17"/>
  <c r="BF11" i="17" s="1"/>
  <c r="BE10" i="17"/>
  <c r="BE11" i="17" s="1"/>
  <c r="BD10" i="17"/>
  <c r="BD11" i="17" s="1"/>
  <c r="BC10" i="17"/>
  <c r="BC11" i="17" s="1"/>
  <c r="BB10" i="17"/>
  <c r="BB11" i="17" s="1"/>
  <c r="BA10" i="17"/>
  <c r="BA11" i="17" s="1"/>
  <c r="AZ10" i="17"/>
  <c r="AZ11" i="17" s="1"/>
  <c r="AY10" i="17"/>
  <c r="AY11" i="17" s="1"/>
  <c r="AX10" i="17"/>
  <c r="AX11" i="17" s="1"/>
  <c r="AW10" i="17"/>
  <c r="AW11" i="17" s="1"/>
  <c r="AV10" i="17"/>
  <c r="AV11" i="17" s="1"/>
  <c r="AU10" i="17"/>
  <c r="AU11" i="17" s="1"/>
  <c r="AT10" i="17"/>
  <c r="AT11" i="17" s="1"/>
  <c r="AS10" i="17"/>
  <c r="AS11" i="17" s="1"/>
  <c r="AR10" i="17"/>
  <c r="AR11" i="17" s="1"/>
  <c r="AQ10" i="17"/>
  <c r="AQ11" i="17" s="1"/>
  <c r="AP10" i="17"/>
  <c r="AP11" i="17" s="1"/>
  <c r="AO10" i="17"/>
  <c r="AO11" i="17" s="1"/>
  <c r="AN10" i="17"/>
  <c r="AN11" i="17" s="1"/>
  <c r="AM10" i="17"/>
  <c r="AM11" i="17" s="1"/>
  <c r="AL10" i="17"/>
  <c r="AK10" i="17"/>
  <c r="AK11" i="17" s="1"/>
  <c r="AJ10" i="17"/>
  <c r="AJ11" i="17" s="1"/>
  <c r="AI10" i="17"/>
  <c r="AI11" i="17" s="1"/>
  <c r="AH10" i="17"/>
  <c r="AH11" i="17" s="1"/>
  <c r="AG10" i="17"/>
  <c r="AG11" i="17" s="1"/>
  <c r="AF10" i="17"/>
  <c r="AF11" i="17" s="1"/>
  <c r="AE10" i="17"/>
  <c r="AE11" i="17" s="1"/>
  <c r="AD10" i="17"/>
  <c r="AD11" i="17" s="1"/>
  <c r="AC10" i="17"/>
  <c r="AC11" i="17" s="1"/>
  <c r="AB10" i="17"/>
  <c r="AB11" i="17" s="1"/>
  <c r="AA10" i="17"/>
  <c r="AA11" i="17" s="1"/>
  <c r="Z10" i="17"/>
  <c r="Z11" i="17" s="1"/>
  <c r="Y10" i="17"/>
  <c r="Y11" i="17" s="1"/>
  <c r="X10" i="17"/>
  <c r="X11" i="17" s="1"/>
  <c r="W10" i="17"/>
  <c r="W11" i="17" s="1"/>
  <c r="V10" i="17"/>
  <c r="V11" i="17" s="1"/>
  <c r="U10" i="17"/>
  <c r="U11" i="17" s="1"/>
  <c r="T10" i="17"/>
  <c r="T11" i="17" s="1"/>
  <c r="S10" i="17"/>
  <c r="S11" i="17" s="1"/>
  <c r="R10" i="17"/>
  <c r="R11" i="17" s="1"/>
  <c r="Q10" i="17"/>
  <c r="Q11" i="17" s="1"/>
  <c r="P10" i="17"/>
  <c r="P11" i="17" s="1"/>
  <c r="O10" i="17"/>
  <c r="O11" i="17" s="1"/>
  <c r="N10" i="17"/>
  <c r="N11" i="17" s="1"/>
  <c r="E85" i="16"/>
  <c r="D84" i="16"/>
  <c r="H85" i="16" s="1"/>
  <c r="H80" i="16"/>
  <c r="C76" i="16"/>
  <c r="C72" i="16"/>
  <c r="G80" i="16" s="1"/>
  <c r="B68" i="16"/>
  <c r="M20" i="16"/>
  <c r="M21" i="16" s="1"/>
  <c r="M22" i="16" s="1"/>
  <c r="CO14" i="16"/>
  <c r="CN14" i="16"/>
  <c r="CM14" i="16"/>
  <c r="CL14" i="16"/>
  <c r="CK14" i="16"/>
  <c r="CJ14" i="16"/>
  <c r="CI14" i="16"/>
  <c r="CH14" i="16"/>
  <c r="CG14" i="16"/>
  <c r="CF14" i="16"/>
  <c r="CE14" i="16"/>
  <c r="CD14" i="16"/>
  <c r="CC14" i="16"/>
  <c r="CB14" i="16"/>
  <c r="CA14" i="16"/>
  <c r="BZ14" i="16"/>
  <c r="BY14" i="16"/>
  <c r="BX14" i="16"/>
  <c r="BW14" i="16"/>
  <c r="BV14" i="16"/>
  <c r="BU14" i="16"/>
  <c r="BT14" i="16"/>
  <c r="BS14" i="16"/>
  <c r="BR14" i="16"/>
  <c r="BQ10" i="16"/>
  <c r="BQ11" i="16" s="1"/>
  <c r="BP10" i="16"/>
  <c r="BP11" i="16" s="1"/>
  <c r="BO10" i="16"/>
  <c r="BO11" i="16" s="1"/>
  <c r="BN10" i="16"/>
  <c r="BN11" i="16" s="1"/>
  <c r="BM10" i="16"/>
  <c r="BM11" i="16" s="1"/>
  <c r="BL10" i="16"/>
  <c r="BL11" i="16" s="1"/>
  <c r="BK10" i="16"/>
  <c r="BK11" i="16" s="1"/>
  <c r="BJ10" i="16"/>
  <c r="BJ11" i="16" s="1"/>
  <c r="BI10" i="16"/>
  <c r="BI11" i="16" s="1"/>
  <c r="BH10" i="16"/>
  <c r="BH11" i="16" s="1"/>
  <c r="BG10" i="16"/>
  <c r="BG11" i="16" s="1"/>
  <c r="BF10" i="16"/>
  <c r="BF11" i="16" s="1"/>
  <c r="BE10" i="16"/>
  <c r="BE11" i="16" s="1"/>
  <c r="BD10" i="16"/>
  <c r="BD11" i="16" s="1"/>
  <c r="BC10" i="16"/>
  <c r="BC11" i="16" s="1"/>
  <c r="BB10" i="16"/>
  <c r="BB11" i="16" s="1"/>
  <c r="BA10" i="16"/>
  <c r="BA11" i="16" s="1"/>
  <c r="AZ10" i="16"/>
  <c r="AZ11" i="16" s="1"/>
  <c r="AY10" i="16"/>
  <c r="AY11" i="16" s="1"/>
  <c r="AX10" i="16"/>
  <c r="AX11" i="16" s="1"/>
  <c r="AW10" i="16"/>
  <c r="AW11" i="16" s="1"/>
  <c r="AV10" i="16"/>
  <c r="AV11" i="16" s="1"/>
  <c r="AU10" i="16"/>
  <c r="AU11" i="16" s="1"/>
  <c r="AT10" i="16"/>
  <c r="AT11" i="16" s="1"/>
  <c r="AS10" i="16"/>
  <c r="AS11" i="16" s="1"/>
  <c r="AR10" i="16"/>
  <c r="AR11" i="16" s="1"/>
  <c r="AQ10" i="16"/>
  <c r="AQ11" i="16" s="1"/>
  <c r="AP10" i="16"/>
  <c r="AP11" i="16" s="1"/>
  <c r="AO10" i="16"/>
  <c r="AO11" i="16" s="1"/>
  <c r="AN10" i="16"/>
  <c r="AN11" i="16" s="1"/>
  <c r="AM10" i="16"/>
  <c r="AM11" i="16" s="1"/>
  <c r="AL10" i="16"/>
  <c r="AL11" i="16" s="1"/>
  <c r="AK10" i="16"/>
  <c r="AK11" i="16" s="1"/>
  <c r="AJ10" i="16"/>
  <c r="AJ11" i="16" s="1"/>
  <c r="AI10" i="16"/>
  <c r="AI11" i="16" s="1"/>
  <c r="AH10" i="16"/>
  <c r="AH11" i="16" s="1"/>
  <c r="AG10" i="16"/>
  <c r="AG11" i="16" s="1"/>
  <c r="AF10" i="16"/>
  <c r="AF11" i="16" s="1"/>
  <c r="AE10" i="16"/>
  <c r="AE11" i="16" s="1"/>
  <c r="AD10" i="16"/>
  <c r="AD11" i="16" s="1"/>
  <c r="AC10" i="16"/>
  <c r="AC11" i="16" s="1"/>
  <c r="AB10" i="16"/>
  <c r="AB11" i="16" s="1"/>
  <c r="AA10" i="16"/>
  <c r="AA11" i="16" s="1"/>
  <c r="Z10" i="16"/>
  <c r="Z11" i="16" s="1"/>
  <c r="Y10" i="16"/>
  <c r="Y11" i="16" s="1"/>
  <c r="X10" i="16"/>
  <c r="X11" i="16" s="1"/>
  <c r="W10" i="16"/>
  <c r="W11" i="16" s="1"/>
  <c r="V10" i="16"/>
  <c r="V11" i="16" s="1"/>
  <c r="U10" i="16"/>
  <c r="U11" i="16" s="1"/>
  <c r="T10" i="16"/>
  <c r="T11" i="16" s="1"/>
  <c r="S10" i="16"/>
  <c r="S11" i="16" s="1"/>
  <c r="R10" i="16"/>
  <c r="R11" i="16" s="1"/>
  <c r="Q10" i="16"/>
  <c r="Q11" i="16" s="1"/>
  <c r="P10" i="16"/>
  <c r="P11" i="16" s="1"/>
  <c r="O10" i="16"/>
  <c r="O11" i="16" s="1"/>
  <c r="N10" i="16"/>
  <c r="N11" i="16" s="1"/>
  <c r="D84" i="15"/>
  <c r="H80" i="15"/>
  <c r="D80" i="15"/>
  <c r="C76" i="15"/>
  <c r="C72" i="15"/>
  <c r="G80" i="15" s="1"/>
  <c r="B68" i="15"/>
  <c r="M20" i="15"/>
  <c r="CO14" i="15"/>
  <c r="CN14" i="15"/>
  <c r="CM14" i="15"/>
  <c r="CL14" i="15"/>
  <c r="CK14" i="15"/>
  <c r="CJ14" i="15"/>
  <c r="CI14" i="15"/>
  <c r="CH14" i="15"/>
  <c r="CG14" i="15"/>
  <c r="CF14" i="15"/>
  <c r="CE14" i="15"/>
  <c r="CD14" i="15"/>
  <c r="CC14" i="15"/>
  <c r="CB14" i="15"/>
  <c r="CA14" i="15"/>
  <c r="BZ14" i="15"/>
  <c r="BY14" i="15"/>
  <c r="BX14" i="15"/>
  <c r="BW14" i="15"/>
  <c r="BV14" i="15"/>
  <c r="BU14" i="15"/>
  <c r="BT14" i="15"/>
  <c r="BS14" i="15"/>
  <c r="BR14" i="15"/>
  <c r="BQ10" i="15"/>
  <c r="BQ11" i="15" s="1"/>
  <c r="BP10" i="15"/>
  <c r="BP11" i="15" s="1"/>
  <c r="BO10" i="15"/>
  <c r="BO11" i="15" s="1"/>
  <c r="BN10" i="15"/>
  <c r="BN11" i="15" s="1"/>
  <c r="BM10" i="15"/>
  <c r="BM11" i="15" s="1"/>
  <c r="BL10" i="15"/>
  <c r="BL11" i="15" s="1"/>
  <c r="BK10" i="15"/>
  <c r="BK11" i="15" s="1"/>
  <c r="BJ10" i="15"/>
  <c r="BJ11" i="15" s="1"/>
  <c r="BI10" i="15"/>
  <c r="BI11" i="15" s="1"/>
  <c r="BH10" i="15"/>
  <c r="BH11" i="15" s="1"/>
  <c r="BG10" i="15"/>
  <c r="BG11" i="15" s="1"/>
  <c r="BF10" i="15"/>
  <c r="BF11" i="15" s="1"/>
  <c r="BE10" i="15"/>
  <c r="BE11" i="15" s="1"/>
  <c r="BD10" i="15"/>
  <c r="BD11" i="15" s="1"/>
  <c r="BC10" i="15"/>
  <c r="BC11" i="15" s="1"/>
  <c r="BB10" i="15"/>
  <c r="BB11" i="15" s="1"/>
  <c r="BA10" i="15"/>
  <c r="BA11" i="15" s="1"/>
  <c r="AZ10" i="15"/>
  <c r="AZ11" i="15" s="1"/>
  <c r="AY10" i="15"/>
  <c r="AY11" i="15" s="1"/>
  <c r="AX10" i="15"/>
  <c r="AX11" i="15" s="1"/>
  <c r="AW10" i="15"/>
  <c r="AW11" i="15" s="1"/>
  <c r="AV10" i="15"/>
  <c r="AV11" i="15" s="1"/>
  <c r="AU10" i="15"/>
  <c r="AU11" i="15" s="1"/>
  <c r="AT10" i="15"/>
  <c r="AT11" i="15" s="1"/>
  <c r="AS10" i="15"/>
  <c r="AS11" i="15" s="1"/>
  <c r="AR10" i="15"/>
  <c r="AR11" i="15" s="1"/>
  <c r="AQ10" i="15"/>
  <c r="AQ11" i="15" s="1"/>
  <c r="AP10" i="15"/>
  <c r="AP11" i="15" s="1"/>
  <c r="AO10" i="15"/>
  <c r="AO11" i="15" s="1"/>
  <c r="AN10" i="15"/>
  <c r="AN11" i="15" s="1"/>
  <c r="AM10" i="15"/>
  <c r="AM11" i="15" s="1"/>
  <c r="AL10" i="15"/>
  <c r="AL11" i="15" s="1"/>
  <c r="AK10" i="15"/>
  <c r="AK11" i="15" s="1"/>
  <c r="AJ10" i="15"/>
  <c r="AJ11" i="15" s="1"/>
  <c r="AI10" i="15"/>
  <c r="AI11" i="15" s="1"/>
  <c r="AH10" i="15"/>
  <c r="AH11" i="15" s="1"/>
  <c r="AG10" i="15"/>
  <c r="AG11" i="15" s="1"/>
  <c r="AF10" i="15"/>
  <c r="AF11" i="15" s="1"/>
  <c r="AE10" i="15"/>
  <c r="AE11" i="15" s="1"/>
  <c r="AD10" i="15"/>
  <c r="AD11" i="15" s="1"/>
  <c r="AC10" i="15"/>
  <c r="AC11" i="15" s="1"/>
  <c r="AB10" i="15"/>
  <c r="AB11" i="15" s="1"/>
  <c r="AA10" i="15"/>
  <c r="AA11" i="15" s="1"/>
  <c r="Z10" i="15"/>
  <c r="Z11" i="15" s="1"/>
  <c r="Y10" i="15"/>
  <c r="Y11" i="15" s="1"/>
  <c r="X10" i="15"/>
  <c r="X11" i="15" s="1"/>
  <c r="W10" i="15"/>
  <c r="W11" i="15" s="1"/>
  <c r="V10" i="15"/>
  <c r="V11" i="15" s="1"/>
  <c r="U10" i="15"/>
  <c r="U11" i="15" s="1"/>
  <c r="T10" i="15"/>
  <c r="T11" i="15" s="1"/>
  <c r="S10" i="15"/>
  <c r="S11" i="15" s="1"/>
  <c r="R10" i="15"/>
  <c r="R11" i="15" s="1"/>
  <c r="Q10" i="15"/>
  <c r="Q11" i="15" s="1"/>
  <c r="P10" i="15"/>
  <c r="P11" i="15" s="1"/>
  <c r="O10" i="15"/>
  <c r="O11" i="15" s="1"/>
  <c r="N10" i="15"/>
  <c r="N11" i="15" s="1"/>
  <c r="Y8" i="14"/>
  <c r="Z8" i="14"/>
  <c r="X8" i="14"/>
  <c r="T8" i="14"/>
  <c r="U8" i="14"/>
  <c r="V8" i="14"/>
  <c r="W8" i="14"/>
  <c r="S8" i="14"/>
  <c r="O8" i="14"/>
  <c r="P8" i="14"/>
  <c r="Q8" i="14"/>
  <c r="R8" i="14"/>
  <c r="N8" i="14"/>
  <c r="N8" i="5"/>
  <c r="O8" i="5"/>
  <c r="P8" i="5"/>
  <c r="Q8" i="5"/>
  <c r="R8" i="5"/>
  <c r="D85" i="14"/>
  <c r="D84" i="14"/>
  <c r="H80" i="14"/>
  <c r="F80" i="14"/>
  <c r="D80" i="14"/>
  <c r="C76" i="14"/>
  <c r="F85" i="14" s="1"/>
  <c r="C72" i="14"/>
  <c r="G80" i="14" s="1"/>
  <c r="B68" i="14"/>
  <c r="M20" i="14"/>
  <c r="CO14" i="14"/>
  <c r="CN14" i="14"/>
  <c r="CM14" i="14"/>
  <c r="CL14" i="14"/>
  <c r="CK14" i="14"/>
  <c r="CJ14" i="14"/>
  <c r="CI14" i="14"/>
  <c r="CH14" i="14"/>
  <c r="CG14" i="14"/>
  <c r="CF14" i="14"/>
  <c r="CE14" i="14"/>
  <c r="CD14" i="14"/>
  <c r="CC14" i="14"/>
  <c r="CB14" i="14"/>
  <c r="CA14" i="14"/>
  <c r="BZ14" i="14"/>
  <c r="BY14" i="14"/>
  <c r="BX14" i="14"/>
  <c r="BW14" i="14"/>
  <c r="BV14" i="14"/>
  <c r="BU14" i="14"/>
  <c r="BT14" i="14"/>
  <c r="BS14" i="14"/>
  <c r="BR14" i="14"/>
  <c r="AX11" i="14"/>
  <c r="AB11" i="14"/>
  <c r="BQ10" i="14"/>
  <c r="BQ11" i="14" s="1"/>
  <c r="BP10" i="14"/>
  <c r="BP11" i="14" s="1"/>
  <c r="BO10" i="14"/>
  <c r="BO11" i="14" s="1"/>
  <c r="BN10" i="14"/>
  <c r="BN11" i="14" s="1"/>
  <c r="BM10" i="14"/>
  <c r="BM11" i="14" s="1"/>
  <c r="BL10" i="14"/>
  <c r="BL11" i="14" s="1"/>
  <c r="BK10" i="14"/>
  <c r="BK11" i="14" s="1"/>
  <c r="BJ10" i="14"/>
  <c r="BJ11" i="14" s="1"/>
  <c r="BI10" i="14"/>
  <c r="BI11" i="14" s="1"/>
  <c r="BH10" i="14"/>
  <c r="BH11" i="14" s="1"/>
  <c r="BG10" i="14"/>
  <c r="BG11" i="14" s="1"/>
  <c r="BF10" i="14"/>
  <c r="BF11" i="14" s="1"/>
  <c r="BE10" i="14"/>
  <c r="BE11" i="14" s="1"/>
  <c r="BD10" i="14"/>
  <c r="BD11" i="14" s="1"/>
  <c r="BC10" i="14"/>
  <c r="BC11" i="14" s="1"/>
  <c r="BB10" i="14"/>
  <c r="BB11" i="14" s="1"/>
  <c r="BA10" i="14"/>
  <c r="BA11" i="14" s="1"/>
  <c r="AZ10" i="14"/>
  <c r="AZ11" i="14" s="1"/>
  <c r="AY10" i="14"/>
  <c r="AY11" i="14" s="1"/>
  <c r="AX10" i="14"/>
  <c r="AW10" i="14"/>
  <c r="AW11" i="14" s="1"/>
  <c r="AV10" i="14"/>
  <c r="AV11" i="14" s="1"/>
  <c r="AU10" i="14"/>
  <c r="AU11" i="14" s="1"/>
  <c r="AT10" i="14"/>
  <c r="AT11" i="14" s="1"/>
  <c r="AS10" i="14"/>
  <c r="AS11" i="14" s="1"/>
  <c r="AR10" i="14"/>
  <c r="AR11" i="14" s="1"/>
  <c r="AQ10" i="14"/>
  <c r="AQ11" i="14" s="1"/>
  <c r="AP10" i="14"/>
  <c r="AP11" i="14" s="1"/>
  <c r="AO10" i="14"/>
  <c r="AO11" i="14" s="1"/>
  <c r="AN10" i="14"/>
  <c r="AN11" i="14" s="1"/>
  <c r="AM10" i="14"/>
  <c r="AM11" i="14" s="1"/>
  <c r="AL10" i="14"/>
  <c r="AL11" i="14" s="1"/>
  <c r="AK10" i="14"/>
  <c r="AK11" i="14" s="1"/>
  <c r="AJ10" i="14"/>
  <c r="AJ11" i="14" s="1"/>
  <c r="AI10" i="14"/>
  <c r="AI11" i="14" s="1"/>
  <c r="AH10" i="14"/>
  <c r="AH11" i="14" s="1"/>
  <c r="AG10" i="14"/>
  <c r="AG11" i="14" s="1"/>
  <c r="AF10" i="14"/>
  <c r="AF11" i="14" s="1"/>
  <c r="AE10" i="14"/>
  <c r="AE11" i="14" s="1"/>
  <c r="AD10" i="14"/>
  <c r="AD11" i="14" s="1"/>
  <c r="AC10" i="14"/>
  <c r="AC11" i="14" s="1"/>
  <c r="AB10" i="14"/>
  <c r="AA10" i="14"/>
  <c r="AA11" i="14" s="1"/>
  <c r="Z10" i="14"/>
  <c r="Z11" i="14" s="1"/>
  <c r="Y10" i="14"/>
  <c r="Y11" i="14" s="1"/>
  <c r="X10" i="14"/>
  <c r="X11" i="14" s="1"/>
  <c r="W10" i="14"/>
  <c r="W11" i="14" s="1"/>
  <c r="V10" i="14"/>
  <c r="V11" i="14" s="1"/>
  <c r="U10" i="14"/>
  <c r="U11" i="14" s="1"/>
  <c r="T10" i="14"/>
  <c r="T11" i="14" s="1"/>
  <c r="S10" i="14"/>
  <c r="S11" i="14" s="1"/>
  <c r="R10" i="14"/>
  <c r="R11" i="14" s="1"/>
  <c r="Q10" i="14"/>
  <c r="Q11" i="14" s="1"/>
  <c r="P10" i="14"/>
  <c r="P11" i="14" s="1"/>
  <c r="O10" i="14"/>
  <c r="O11" i="14" s="1"/>
  <c r="N10" i="14"/>
  <c r="N11" i="14" s="1"/>
  <c r="F85" i="16" l="1"/>
  <c r="F85" i="18"/>
  <c r="E80" i="28"/>
  <c r="E85" i="29"/>
  <c r="H80" i="30"/>
  <c r="H85" i="32"/>
  <c r="H80" i="34"/>
  <c r="E85" i="15"/>
  <c r="F80" i="28"/>
  <c r="F85" i="29"/>
  <c r="H85" i="30"/>
  <c r="D85" i="31"/>
  <c r="D80" i="33"/>
  <c r="F85" i="15"/>
  <c r="H80" i="20"/>
  <c r="F85" i="22"/>
  <c r="G80" i="28"/>
  <c r="D85" i="30"/>
  <c r="D86" i="30" s="1"/>
  <c r="E85" i="31"/>
  <c r="F80" i="33"/>
  <c r="F85" i="34"/>
  <c r="D86" i="20"/>
  <c r="E84" i="20" s="1"/>
  <c r="H80" i="33"/>
  <c r="F85" i="60"/>
  <c r="D85" i="20"/>
  <c r="D85" i="27"/>
  <c r="H85" i="28"/>
  <c r="H85" i="31"/>
  <c r="E85" i="35"/>
  <c r="G85" i="16"/>
  <c r="E85" i="20"/>
  <c r="F85" i="27"/>
  <c r="D85" i="28"/>
  <c r="D86" i="28" s="1"/>
  <c r="H80" i="29"/>
  <c r="E80" i="30"/>
  <c r="D85" i="32"/>
  <c r="D85" i="33"/>
  <c r="D86" i="33" s="1"/>
  <c r="E80" i="34"/>
  <c r="F85" i="35"/>
  <c r="H80" i="62"/>
  <c r="E85" i="14"/>
  <c r="D85" i="16"/>
  <c r="D86" i="16" s="1"/>
  <c r="G85" i="17"/>
  <c r="H80" i="18"/>
  <c r="F85" i="20"/>
  <c r="F85" i="21"/>
  <c r="H85" i="27"/>
  <c r="F85" i="28"/>
  <c r="D86" i="29"/>
  <c r="F80" i="30"/>
  <c r="F85" i="33"/>
  <c r="F80" i="34"/>
  <c r="C85" i="23"/>
  <c r="C86" i="23" s="1"/>
  <c r="G80" i="24"/>
  <c r="E85" i="23"/>
  <c r="D85" i="24"/>
  <c r="D80" i="25"/>
  <c r="G85" i="23"/>
  <c r="F80" i="25"/>
  <c r="G80" i="25"/>
  <c r="L23" i="26"/>
  <c r="L24" i="26" s="1"/>
  <c r="L21" i="25"/>
  <c r="L22" i="25" s="1"/>
  <c r="L23" i="25" s="1"/>
  <c r="L24" i="25" s="1"/>
  <c r="E85" i="25"/>
  <c r="L21" i="26"/>
  <c r="L22" i="26" s="1"/>
  <c r="M20" i="26" s="1"/>
  <c r="C85" i="26"/>
  <c r="H85" i="58"/>
  <c r="E85" i="58"/>
  <c r="G80" i="57"/>
  <c r="H80" i="57"/>
  <c r="E80" i="57"/>
  <c r="E85" i="57"/>
  <c r="F85" i="57"/>
  <c r="F85" i="56"/>
  <c r="H85" i="56"/>
  <c r="F85" i="55"/>
  <c r="E86" i="53"/>
  <c r="F86" i="53"/>
  <c r="E86" i="52"/>
  <c r="E86" i="51"/>
  <c r="F86" i="51"/>
  <c r="H86" i="50"/>
  <c r="F86" i="49"/>
  <c r="E81" i="49"/>
  <c r="F81" i="49"/>
  <c r="H81" i="49"/>
  <c r="M23" i="49"/>
  <c r="M24" i="49" s="1"/>
  <c r="H81" i="48"/>
  <c r="F86" i="48"/>
  <c r="E86" i="47"/>
  <c r="F81" i="45"/>
  <c r="H81" i="45"/>
  <c r="E86" i="45"/>
  <c r="F86" i="45"/>
  <c r="E86" i="44"/>
  <c r="F86" i="44"/>
  <c r="H86" i="44"/>
  <c r="D86" i="43"/>
  <c r="F86" i="42"/>
  <c r="D86" i="41"/>
  <c r="D87" i="41" s="1"/>
  <c r="F86" i="41"/>
  <c r="H86" i="41"/>
  <c r="E86" i="39"/>
  <c r="D86" i="39"/>
  <c r="F86" i="39"/>
  <c r="E86" i="38"/>
  <c r="D86" i="38"/>
  <c r="F86" i="38"/>
  <c r="D86" i="36"/>
  <c r="D87" i="36" s="1"/>
  <c r="E85" i="36" s="1"/>
  <c r="F86" i="36"/>
  <c r="H86" i="36"/>
  <c r="E86" i="36"/>
  <c r="D88" i="68"/>
  <c r="D89" i="68" s="1"/>
  <c r="D90" i="68" s="1"/>
  <c r="E85" i="68"/>
  <c r="N22" i="68"/>
  <c r="O20" i="68" s="1"/>
  <c r="N21" i="68"/>
  <c r="M23" i="66"/>
  <c r="M24" i="66" s="1"/>
  <c r="N20" i="66"/>
  <c r="N21" i="66" s="1"/>
  <c r="N22" i="66" s="1"/>
  <c r="O20" i="66" s="1"/>
  <c r="E84" i="66"/>
  <c r="D87" i="66"/>
  <c r="D88" i="66" s="1"/>
  <c r="D89" i="66" s="1"/>
  <c r="N21" i="65"/>
  <c r="N22" i="65" s="1"/>
  <c r="E86" i="65"/>
  <c r="F84" i="65" s="1"/>
  <c r="D89" i="65"/>
  <c r="N20" i="64"/>
  <c r="N21" i="64" s="1"/>
  <c r="N22" i="64" s="1"/>
  <c r="E86" i="64"/>
  <c r="F84" i="64" s="1"/>
  <c r="M23" i="63"/>
  <c r="M24" i="63" s="1"/>
  <c r="O20" i="63"/>
  <c r="N23" i="63"/>
  <c r="N24" i="63" s="1"/>
  <c r="N9" i="63" s="1"/>
  <c r="N14" i="63" s="1"/>
  <c r="D89" i="63"/>
  <c r="E86" i="63"/>
  <c r="F84" i="63" s="1"/>
  <c r="E87" i="63"/>
  <c r="E88" i="63" s="1"/>
  <c r="E89" i="63" s="1"/>
  <c r="G85" i="62"/>
  <c r="H85" i="62"/>
  <c r="D80" i="62"/>
  <c r="M21" i="62"/>
  <c r="M22" i="62" s="1"/>
  <c r="N20" i="62" s="1"/>
  <c r="E80" i="62"/>
  <c r="F80" i="62"/>
  <c r="D85" i="62"/>
  <c r="D86" i="62" s="1"/>
  <c r="G85" i="61"/>
  <c r="H85" i="61"/>
  <c r="D80" i="61"/>
  <c r="M21" i="61"/>
  <c r="M22" i="61" s="1"/>
  <c r="E80" i="61"/>
  <c r="F80" i="61"/>
  <c r="D85" i="61"/>
  <c r="D86" i="61" s="1"/>
  <c r="G85" i="60"/>
  <c r="H85" i="60"/>
  <c r="D80" i="60"/>
  <c r="M21" i="60"/>
  <c r="M22" i="60" s="1"/>
  <c r="N20" i="60" s="1"/>
  <c r="E80" i="60"/>
  <c r="F80" i="60"/>
  <c r="D85" i="60"/>
  <c r="D86" i="60" s="1"/>
  <c r="G85" i="59"/>
  <c r="H85" i="59"/>
  <c r="D80" i="59"/>
  <c r="M21" i="59"/>
  <c r="M22" i="59" s="1"/>
  <c r="N20" i="59" s="1"/>
  <c r="E80" i="59"/>
  <c r="F80" i="59"/>
  <c r="D85" i="59"/>
  <c r="D86" i="59" s="1"/>
  <c r="G85" i="58"/>
  <c r="D86" i="58"/>
  <c r="D80" i="58"/>
  <c r="M21" i="58"/>
  <c r="M22" i="58" s="1"/>
  <c r="E80" i="58"/>
  <c r="F80" i="58"/>
  <c r="M21" i="57"/>
  <c r="M22" i="57" s="1"/>
  <c r="M23" i="57" s="1"/>
  <c r="M24" i="57" s="1"/>
  <c r="G85" i="57"/>
  <c r="H85" i="57"/>
  <c r="D86" i="57"/>
  <c r="D80" i="57"/>
  <c r="G85" i="56"/>
  <c r="D86" i="56"/>
  <c r="D80" i="56"/>
  <c r="M21" i="56"/>
  <c r="M22" i="56" s="1"/>
  <c r="N20" i="56" s="1"/>
  <c r="E80" i="56"/>
  <c r="F80" i="56"/>
  <c r="G85" i="55"/>
  <c r="H85" i="55"/>
  <c r="M21" i="55"/>
  <c r="M22" i="55" s="1"/>
  <c r="E80" i="55"/>
  <c r="F80" i="55"/>
  <c r="D85" i="55"/>
  <c r="D86" i="55" s="1"/>
  <c r="G81" i="54"/>
  <c r="F81" i="54"/>
  <c r="E81" i="54"/>
  <c r="D81" i="54"/>
  <c r="H81" i="54"/>
  <c r="D86" i="54"/>
  <c r="D87" i="54" s="1"/>
  <c r="F86" i="54"/>
  <c r="E86" i="54"/>
  <c r="H86" i="54"/>
  <c r="G86" i="54"/>
  <c r="M21" i="54"/>
  <c r="M22" i="54" s="1"/>
  <c r="N20" i="54" s="1"/>
  <c r="G86" i="53"/>
  <c r="H86" i="53"/>
  <c r="D81" i="53"/>
  <c r="M21" i="53"/>
  <c r="M22" i="53" s="1"/>
  <c r="E81" i="53"/>
  <c r="F81" i="53"/>
  <c r="D86" i="53"/>
  <c r="D87" i="53" s="1"/>
  <c r="F86" i="52"/>
  <c r="G86" i="52"/>
  <c r="H86" i="52"/>
  <c r="D81" i="52"/>
  <c r="M21" i="52"/>
  <c r="M22" i="52" s="1"/>
  <c r="N20" i="52" s="1"/>
  <c r="E81" i="52"/>
  <c r="F81" i="52"/>
  <c r="D86" i="52"/>
  <c r="D87" i="52" s="1"/>
  <c r="G86" i="51"/>
  <c r="H86" i="51"/>
  <c r="M21" i="51"/>
  <c r="M22" i="51" s="1"/>
  <c r="E81" i="51"/>
  <c r="F81" i="51"/>
  <c r="D86" i="51"/>
  <c r="D87" i="51" s="1"/>
  <c r="M22" i="50"/>
  <c r="E87" i="50"/>
  <c r="F85" i="50" s="1"/>
  <c r="H81" i="50"/>
  <c r="F86" i="50"/>
  <c r="D88" i="50"/>
  <c r="D89" i="50" s="1"/>
  <c r="G86" i="50"/>
  <c r="D81" i="50"/>
  <c r="M21" i="50"/>
  <c r="E81" i="50"/>
  <c r="F81" i="50"/>
  <c r="N21" i="49"/>
  <c r="N22" i="49" s="1"/>
  <c r="G86" i="49"/>
  <c r="H86" i="49"/>
  <c r="D87" i="49"/>
  <c r="D81" i="49"/>
  <c r="G86" i="48"/>
  <c r="H86" i="48"/>
  <c r="D81" i="48"/>
  <c r="M21" i="48"/>
  <c r="M22" i="48" s="1"/>
  <c r="N20" i="48" s="1"/>
  <c r="E81" i="48"/>
  <c r="F81" i="48"/>
  <c r="D86" i="48"/>
  <c r="D87" i="48" s="1"/>
  <c r="H81" i="47"/>
  <c r="G86" i="47"/>
  <c r="D87" i="47"/>
  <c r="D81" i="47"/>
  <c r="M21" i="47"/>
  <c r="M22" i="47" s="1"/>
  <c r="E81" i="47"/>
  <c r="F81" i="47"/>
  <c r="G86" i="46"/>
  <c r="H86" i="46"/>
  <c r="D81" i="46"/>
  <c r="M21" i="46"/>
  <c r="M22" i="46" s="1"/>
  <c r="N20" i="46" s="1"/>
  <c r="E81" i="46"/>
  <c r="F81" i="46"/>
  <c r="D86" i="46"/>
  <c r="D87" i="46" s="1"/>
  <c r="E85" i="45"/>
  <c r="D88" i="45"/>
  <c r="D89" i="45" s="1"/>
  <c r="G86" i="45"/>
  <c r="H86" i="45"/>
  <c r="D81" i="45"/>
  <c r="M21" i="45"/>
  <c r="M22" i="45" s="1"/>
  <c r="N20" i="45" s="1"/>
  <c r="E81" i="45"/>
  <c r="G86" i="44"/>
  <c r="D87" i="44"/>
  <c r="D81" i="44"/>
  <c r="M21" i="44"/>
  <c r="M22" i="44" s="1"/>
  <c r="E81" i="44"/>
  <c r="F81" i="44"/>
  <c r="G86" i="43"/>
  <c r="H86" i="43"/>
  <c r="D87" i="43"/>
  <c r="M21" i="43"/>
  <c r="M22" i="43" s="1"/>
  <c r="N20" i="43" s="1"/>
  <c r="E81" i="43"/>
  <c r="G86" i="42"/>
  <c r="H86" i="42"/>
  <c r="D81" i="42"/>
  <c r="M21" i="42"/>
  <c r="M22" i="42" s="1"/>
  <c r="N20" i="42" s="1"/>
  <c r="E81" i="42"/>
  <c r="F81" i="42"/>
  <c r="D86" i="42"/>
  <c r="D87" i="42" s="1"/>
  <c r="M23" i="41"/>
  <c r="M24" i="41" s="1"/>
  <c r="N20" i="41"/>
  <c r="G86" i="41"/>
  <c r="D81" i="41"/>
  <c r="E81" i="41"/>
  <c r="F81" i="41"/>
  <c r="G86" i="40"/>
  <c r="D87" i="40"/>
  <c r="D81" i="40"/>
  <c r="M21" i="40"/>
  <c r="M22" i="40" s="1"/>
  <c r="E81" i="40"/>
  <c r="F81" i="40"/>
  <c r="G86" i="39"/>
  <c r="H86" i="39"/>
  <c r="D87" i="39"/>
  <c r="M21" i="39"/>
  <c r="E81" i="39"/>
  <c r="M22" i="39"/>
  <c r="N20" i="39" s="1"/>
  <c r="G86" i="38"/>
  <c r="H86" i="38"/>
  <c r="D87" i="38"/>
  <c r="M21" i="38"/>
  <c r="M22" i="38" s="1"/>
  <c r="E81" i="38"/>
  <c r="M23" i="36"/>
  <c r="M24" i="36" s="1"/>
  <c r="N20" i="36"/>
  <c r="D81" i="36"/>
  <c r="E81" i="36"/>
  <c r="F81" i="36"/>
  <c r="H80" i="35"/>
  <c r="G85" i="35"/>
  <c r="D80" i="35"/>
  <c r="M21" i="35"/>
  <c r="M22" i="35" s="1"/>
  <c r="E80" i="35"/>
  <c r="F80" i="35"/>
  <c r="D85" i="35"/>
  <c r="D86" i="35" s="1"/>
  <c r="M23" i="34"/>
  <c r="M24" i="34" s="1"/>
  <c r="N20" i="34"/>
  <c r="H85" i="34"/>
  <c r="D85" i="34"/>
  <c r="D86" i="34" s="1"/>
  <c r="E84" i="33"/>
  <c r="D87" i="33"/>
  <c r="D88" i="33" s="1"/>
  <c r="D89" i="33" s="1"/>
  <c r="G85" i="33"/>
  <c r="H85" i="33"/>
  <c r="M21" i="33"/>
  <c r="M22" i="33" s="1"/>
  <c r="E80" i="33"/>
  <c r="M22" i="32"/>
  <c r="G85" i="32"/>
  <c r="D86" i="32"/>
  <c r="D80" i="32"/>
  <c r="M21" i="32"/>
  <c r="E80" i="32"/>
  <c r="F80" i="32"/>
  <c r="G85" i="31"/>
  <c r="D86" i="31"/>
  <c r="D80" i="31"/>
  <c r="M21" i="31"/>
  <c r="M22" i="31" s="1"/>
  <c r="E80" i="31"/>
  <c r="F80" i="31"/>
  <c r="M23" i="30"/>
  <c r="M24" i="30" s="1"/>
  <c r="N20" i="30"/>
  <c r="E84" i="30"/>
  <c r="D87" i="30"/>
  <c r="D88" i="30" s="1"/>
  <c r="D89" i="30" s="1"/>
  <c r="G85" i="30"/>
  <c r="D87" i="29"/>
  <c r="D88" i="29" s="1"/>
  <c r="E84" i="29"/>
  <c r="G85" i="29"/>
  <c r="D80" i="29"/>
  <c r="M21" i="29"/>
  <c r="M22" i="29" s="1"/>
  <c r="N20" i="29" s="1"/>
  <c r="E80" i="29"/>
  <c r="F80" i="29"/>
  <c r="M23" i="28"/>
  <c r="M24" i="28" s="1"/>
  <c r="N20" i="28"/>
  <c r="E84" i="28"/>
  <c r="D87" i="28"/>
  <c r="D88" i="28" s="1"/>
  <c r="D89" i="28" s="1"/>
  <c r="G85" i="28"/>
  <c r="M23" i="27"/>
  <c r="M24" i="27" s="1"/>
  <c r="G85" i="27"/>
  <c r="D86" i="27"/>
  <c r="D80" i="27"/>
  <c r="M21" i="27"/>
  <c r="M22" i="27" s="1"/>
  <c r="N20" i="27" s="1"/>
  <c r="E80" i="27"/>
  <c r="F80" i="27"/>
  <c r="M21" i="26"/>
  <c r="M22" i="26" s="1"/>
  <c r="F85" i="26"/>
  <c r="G85" i="26"/>
  <c r="C86" i="26"/>
  <c r="C80" i="26"/>
  <c r="F85" i="25"/>
  <c r="G85" i="25"/>
  <c r="C86" i="25"/>
  <c r="C80" i="25"/>
  <c r="C85" i="25"/>
  <c r="F85" i="24"/>
  <c r="G85" i="24"/>
  <c r="C80" i="24"/>
  <c r="L21" i="24"/>
  <c r="L22" i="24" s="1"/>
  <c r="D80" i="24"/>
  <c r="E80" i="24"/>
  <c r="C85" i="24"/>
  <c r="C86" i="24" s="1"/>
  <c r="F85" i="23"/>
  <c r="C80" i="23"/>
  <c r="L21" i="23"/>
  <c r="L22" i="23" s="1"/>
  <c r="D80" i="23"/>
  <c r="E80" i="23"/>
  <c r="G85" i="22"/>
  <c r="H85" i="22"/>
  <c r="M21" i="22"/>
  <c r="M22" i="22" s="1"/>
  <c r="E80" i="22"/>
  <c r="F80" i="22"/>
  <c r="D85" i="22"/>
  <c r="D86" i="22" s="1"/>
  <c r="G80" i="21"/>
  <c r="F80" i="21"/>
  <c r="E80" i="21"/>
  <c r="D80" i="21"/>
  <c r="H80" i="21"/>
  <c r="G85" i="21"/>
  <c r="D86" i="21"/>
  <c r="M21" i="21"/>
  <c r="M22" i="21" s="1"/>
  <c r="D85" i="21"/>
  <c r="M23" i="20"/>
  <c r="M24" i="20" s="1"/>
  <c r="N20" i="20"/>
  <c r="G85" i="20"/>
  <c r="D80" i="20"/>
  <c r="E80" i="20"/>
  <c r="F80" i="20"/>
  <c r="H80" i="19"/>
  <c r="F85" i="19"/>
  <c r="G85" i="19"/>
  <c r="D80" i="19"/>
  <c r="M21" i="19"/>
  <c r="M22" i="19" s="1"/>
  <c r="E80" i="19"/>
  <c r="F80" i="19"/>
  <c r="D85" i="19"/>
  <c r="D86" i="19" s="1"/>
  <c r="G85" i="18"/>
  <c r="H85" i="18"/>
  <c r="D86" i="18"/>
  <c r="D80" i="18"/>
  <c r="M21" i="18"/>
  <c r="E80" i="18"/>
  <c r="M22" i="18"/>
  <c r="N20" i="18" s="1"/>
  <c r="F80" i="18"/>
  <c r="D85" i="18"/>
  <c r="M23" i="17"/>
  <c r="M24" i="17" s="1"/>
  <c r="N20" i="17"/>
  <c r="H85" i="17"/>
  <c r="D85" i="17"/>
  <c r="D86" i="17" s="1"/>
  <c r="E84" i="16"/>
  <c r="D87" i="16"/>
  <c r="D88" i="16" s="1"/>
  <c r="M23" i="16"/>
  <c r="M24" i="16" s="1"/>
  <c r="N20" i="16"/>
  <c r="D80" i="16"/>
  <c r="E80" i="16"/>
  <c r="F80" i="16"/>
  <c r="M21" i="15"/>
  <c r="M22" i="15" s="1"/>
  <c r="N20" i="15" s="1"/>
  <c r="G85" i="15"/>
  <c r="H85" i="15"/>
  <c r="E80" i="15"/>
  <c r="F80" i="15"/>
  <c r="D85" i="15"/>
  <c r="D86" i="15" s="1"/>
  <c r="M21" i="14"/>
  <c r="M22" i="14" s="1"/>
  <c r="G85" i="14"/>
  <c r="H85" i="14"/>
  <c r="D86" i="14"/>
  <c r="E80" i="14"/>
  <c r="D87" i="20" l="1"/>
  <c r="D88" i="20" s="1"/>
  <c r="D89" i="20" s="1"/>
  <c r="E87" i="65"/>
  <c r="E88" i="65" s="1"/>
  <c r="E89" i="65" s="1"/>
  <c r="N20" i="26"/>
  <c r="M23" i="26"/>
  <c r="M24" i="26" s="1"/>
  <c r="M9" i="26" s="1"/>
  <c r="M14" i="26" s="1"/>
  <c r="M20" i="25"/>
  <c r="N20" i="53"/>
  <c r="N21" i="53" s="1"/>
  <c r="N22" i="53" s="1"/>
  <c r="M23" i="53"/>
  <c r="M24" i="53" s="1"/>
  <c r="N20" i="47"/>
  <c r="N22" i="47" s="1"/>
  <c r="O20" i="47" s="1"/>
  <c r="M23" i="47"/>
  <c r="M24" i="47" s="1"/>
  <c r="M23" i="45"/>
  <c r="M24" i="45" s="1"/>
  <c r="D90" i="45"/>
  <c r="E85" i="41"/>
  <c r="D88" i="41"/>
  <c r="D89" i="41" s="1"/>
  <c r="D88" i="36"/>
  <c r="D89" i="36" s="1"/>
  <c r="E87" i="68"/>
  <c r="F85" i="68" s="1"/>
  <c r="N23" i="68"/>
  <c r="N24" i="68" s="1"/>
  <c r="N9" i="68" s="1"/>
  <c r="O21" i="68"/>
  <c r="O22" i="68" s="1"/>
  <c r="O21" i="66"/>
  <c r="O22" i="66" s="1"/>
  <c r="E86" i="66"/>
  <c r="F84" i="66" s="1"/>
  <c r="N23" i="66"/>
  <c r="N24" i="66" s="1"/>
  <c r="N9" i="66" s="1"/>
  <c r="N14" i="66" s="1"/>
  <c r="O20" i="65"/>
  <c r="N23" i="65"/>
  <c r="N24" i="65" s="1"/>
  <c r="N9" i="65" s="1"/>
  <c r="N14" i="65" s="1"/>
  <c r="F86" i="65"/>
  <c r="G84" i="65" s="1"/>
  <c r="F87" i="65"/>
  <c r="F88" i="65" s="1"/>
  <c r="F89" i="65" s="1"/>
  <c r="O20" i="64"/>
  <c r="N23" i="64"/>
  <c r="N24" i="64" s="1"/>
  <c r="N9" i="64" s="1"/>
  <c r="N14" i="64" s="1"/>
  <c r="F86" i="64"/>
  <c r="G84" i="64" s="1"/>
  <c r="F87" i="64"/>
  <c r="F88" i="64" s="1"/>
  <c r="F89" i="64" s="1"/>
  <c r="E87" i="64"/>
  <c r="E88" i="64" s="1"/>
  <c r="E89" i="64" s="1"/>
  <c r="F86" i="63"/>
  <c r="G84" i="63" s="1"/>
  <c r="O21" i="63"/>
  <c r="O22" i="63" s="1"/>
  <c r="P20" i="63" s="1"/>
  <c r="E84" i="62"/>
  <c r="D87" i="62"/>
  <c r="D88" i="62" s="1"/>
  <c r="D89" i="62" s="1"/>
  <c r="N21" i="62"/>
  <c r="N22" i="62" s="1"/>
  <c r="M23" i="62"/>
  <c r="M24" i="62" s="1"/>
  <c r="E84" i="61"/>
  <c r="D87" i="61"/>
  <c r="D88" i="61" s="1"/>
  <c r="D89" i="61" s="1"/>
  <c r="N20" i="61"/>
  <c r="M23" i="61"/>
  <c r="M24" i="61" s="1"/>
  <c r="E84" i="60"/>
  <c r="D87" i="60"/>
  <c r="D88" i="60" s="1"/>
  <c r="D89" i="60" s="1"/>
  <c r="M23" i="60"/>
  <c r="M24" i="60" s="1"/>
  <c r="N21" i="60"/>
  <c r="N22" i="60" s="1"/>
  <c r="E84" i="59"/>
  <c r="D87" i="59"/>
  <c r="D88" i="59" s="1"/>
  <c r="D89" i="59" s="1"/>
  <c r="N21" i="59"/>
  <c r="N22" i="59" s="1"/>
  <c r="M23" i="59"/>
  <c r="M24" i="59" s="1"/>
  <c r="M23" i="58"/>
  <c r="M24" i="58" s="1"/>
  <c r="N20" i="58"/>
  <c r="E84" i="58"/>
  <c r="D87" i="58"/>
  <c r="D88" i="58" s="1"/>
  <c r="D89" i="58" s="1"/>
  <c r="N20" i="57"/>
  <c r="N21" i="57" s="1"/>
  <c r="N22" i="57" s="1"/>
  <c r="D87" i="57"/>
  <c r="D88" i="57" s="1"/>
  <c r="D89" i="57" s="1"/>
  <c r="E84" i="57"/>
  <c r="N21" i="56"/>
  <c r="N22" i="56" s="1"/>
  <c r="M23" i="56"/>
  <c r="M24" i="56" s="1"/>
  <c r="E84" i="56"/>
  <c r="D87" i="56"/>
  <c r="D88" i="56" s="1"/>
  <c r="D89" i="56" s="1"/>
  <c r="E84" i="55"/>
  <c r="D87" i="55"/>
  <c r="D88" i="55" s="1"/>
  <c r="D89" i="55" s="1"/>
  <c r="N20" i="55"/>
  <c r="M23" i="55"/>
  <c r="M24" i="55" s="1"/>
  <c r="N21" i="54"/>
  <c r="N22" i="54" s="1"/>
  <c r="D88" i="54"/>
  <c r="D89" i="54" s="1"/>
  <c r="D90" i="54" s="1"/>
  <c r="E85" i="54"/>
  <c r="M23" i="54"/>
  <c r="M24" i="54" s="1"/>
  <c r="E85" i="53"/>
  <c r="D88" i="53"/>
  <c r="D89" i="53" s="1"/>
  <c r="D90" i="53" s="1"/>
  <c r="E85" i="52"/>
  <c r="D88" i="52"/>
  <c r="D89" i="52" s="1"/>
  <c r="D90" i="52" s="1"/>
  <c r="N21" i="52"/>
  <c r="N22" i="52" s="1"/>
  <c r="M23" i="52"/>
  <c r="M24" i="52" s="1"/>
  <c r="N20" i="51"/>
  <c r="M23" i="51"/>
  <c r="M24" i="51" s="1"/>
  <c r="E85" i="51"/>
  <c r="D88" i="51"/>
  <c r="D89" i="51" s="1"/>
  <c r="D90" i="51" s="1"/>
  <c r="M23" i="50"/>
  <c r="M24" i="50" s="1"/>
  <c r="N20" i="50"/>
  <c r="E88" i="50"/>
  <c r="E89" i="50" s="1"/>
  <c r="E90" i="50" s="1"/>
  <c r="F87" i="50"/>
  <c r="G85" i="50" s="1"/>
  <c r="D90" i="50"/>
  <c r="O20" i="49"/>
  <c r="N23" i="49"/>
  <c r="N24" i="49" s="1"/>
  <c r="N9" i="49" s="1"/>
  <c r="N14" i="49" s="1"/>
  <c r="E85" i="49"/>
  <c r="D88" i="49"/>
  <c r="D89" i="49" s="1"/>
  <c r="D90" i="49" s="1"/>
  <c r="E85" i="48"/>
  <c r="D88" i="48"/>
  <c r="D89" i="48" s="1"/>
  <c r="D90" i="48" s="1"/>
  <c r="N21" i="48"/>
  <c r="N22" i="48" s="1"/>
  <c r="M23" i="48"/>
  <c r="M24" i="48" s="1"/>
  <c r="E85" i="47"/>
  <c r="D88" i="47"/>
  <c r="D89" i="47" s="1"/>
  <c r="D90" i="47" s="1"/>
  <c r="N21" i="47"/>
  <c r="E85" i="46"/>
  <c r="D88" i="46"/>
  <c r="D89" i="46" s="1"/>
  <c r="D90" i="46" s="1"/>
  <c r="N21" i="46"/>
  <c r="N22" i="46" s="1"/>
  <c r="M23" i="46"/>
  <c r="M24" i="46" s="1"/>
  <c r="E87" i="45"/>
  <c r="F85" i="45" s="1"/>
  <c r="E88" i="45"/>
  <c r="E89" i="45" s="1"/>
  <c r="E90" i="45" s="1"/>
  <c r="N21" i="45"/>
  <c r="N22" i="45" s="1"/>
  <c r="M23" i="44"/>
  <c r="M24" i="44" s="1"/>
  <c r="N20" i="44"/>
  <c r="E85" i="44"/>
  <c r="D88" i="44"/>
  <c r="D89" i="44" s="1"/>
  <c r="D90" i="44" s="1"/>
  <c r="N21" i="43"/>
  <c r="N22" i="43" s="1"/>
  <c r="E85" i="43"/>
  <c r="D88" i="43"/>
  <c r="D89" i="43" s="1"/>
  <c r="D90" i="43" s="1"/>
  <c r="M23" i="43"/>
  <c r="M24" i="43" s="1"/>
  <c r="N21" i="42"/>
  <c r="N22" i="42" s="1"/>
  <c r="M23" i="42"/>
  <c r="M24" i="42" s="1"/>
  <c r="E85" i="42"/>
  <c r="D88" i="42"/>
  <c r="D89" i="42" s="1"/>
  <c r="D90" i="42" s="1"/>
  <c r="D90" i="41"/>
  <c r="N21" i="41"/>
  <c r="N22" i="41" s="1"/>
  <c r="E87" i="41"/>
  <c r="F85" i="41" s="1"/>
  <c r="M23" i="40"/>
  <c r="M24" i="40" s="1"/>
  <c r="N20" i="40"/>
  <c r="E85" i="40"/>
  <c r="D88" i="40"/>
  <c r="D89" i="40" s="1"/>
  <c r="D90" i="40" s="1"/>
  <c r="N21" i="39"/>
  <c r="N22" i="39" s="1"/>
  <c r="E85" i="39"/>
  <c r="D88" i="39"/>
  <c r="D89" i="39" s="1"/>
  <c r="D90" i="39" s="1"/>
  <c r="M23" i="39"/>
  <c r="M24" i="39" s="1"/>
  <c r="N20" i="38"/>
  <c r="M23" i="38"/>
  <c r="M24" i="38" s="1"/>
  <c r="E85" i="38"/>
  <c r="D88" i="38"/>
  <c r="D89" i="38" s="1"/>
  <c r="D90" i="38" s="1"/>
  <c r="N21" i="36"/>
  <c r="N22" i="36" s="1"/>
  <c r="E87" i="36"/>
  <c r="F85" i="36" s="1"/>
  <c r="E88" i="36"/>
  <c r="E89" i="36" s="1"/>
  <c r="E90" i="36" s="1"/>
  <c r="D90" i="36"/>
  <c r="N20" i="35"/>
  <c r="M23" i="35"/>
  <c r="M24" i="35" s="1"/>
  <c r="E84" i="35"/>
  <c r="D87" i="35"/>
  <c r="D88" i="35" s="1"/>
  <c r="D89" i="35" s="1"/>
  <c r="N21" i="34"/>
  <c r="N22" i="34" s="1"/>
  <c r="E84" i="34"/>
  <c r="D87" i="34"/>
  <c r="D88" i="34" s="1"/>
  <c r="D89" i="34" s="1"/>
  <c r="N20" i="33"/>
  <c r="M23" i="33"/>
  <c r="M24" i="33" s="1"/>
  <c r="E86" i="33"/>
  <c r="F84" i="33" s="1"/>
  <c r="M23" i="32"/>
  <c r="M24" i="32" s="1"/>
  <c r="N20" i="32"/>
  <c r="E84" i="32"/>
  <c r="D87" i="32"/>
  <c r="D88" i="32" s="1"/>
  <c r="D89" i="32" s="1"/>
  <c r="M23" i="31"/>
  <c r="M24" i="31" s="1"/>
  <c r="N20" i="31"/>
  <c r="E84" i="31"/>
  <c r="D87" i="31"/>
  <c r="D88" i="31" s="1"/>
  <c r="D89" i="31" s="1"/>
  <c r="N21" i="30"/>
  <c r="N22" i="30" s="1"/>
  <c r="E86" i="30"/>
  <c r="F84" i="30" s="1"/>
  <c r="E87" i="30"/>
  <c r="E88" i="30" s="1"/>
  <c r="E89" i="30" s="1"/>
  <c r="E86" i="29"/>
  <c r="F84" i="29" s="1"/>
  <c r="D89" i="29"/>
  <c r="N21" i="29"/>
  <c r="N22" i="29" s="1"/>
  <c r="M23" i="29"/>
  <c r="M24" i="29" s="1"/>
  <c r="N21" i="28"/>
  <c r="N22" i="28" s="1"/>
  <c r="E86" i="28"/>
  <c r="F84" i="28" s="1"/>
  <c r="E87" i="28"/>
  <c r="E88" i="28" s="1"/>
  <c r="E89" i="28" s="1"/>
  <c r="N21" i="27"/>
  <c r="N22" i="27" s="1"/>
  <c r="E84" i="27"/>
  <c r="D87" i="27"/>
  <c r="D88" i="27" s="1"/>
  <c r="D89" i="27" s="1"/>
  <c r="N21" i="26"/>
  <c r="N22" i="26"/>
  <c r="O20" i="26" s="1"/>
  <c r="C87" i="26"/>
  <c r="C88" i="26" s="1"/>
  <c r="C89" i="26" s="1"/>
  <c r="D84" i="26"/>
  <c r="M21" i="25"/>
  <c r="M22" i="25" s="1"/>
  <c r="C87" i="25"/>
  <c r="C88" i="25" s="1"/>
  <c r="C89" i="25" s="1"/>
  <c r="D84" i="25"/>
  <c r="M20" i="24"/>
  <c r="L23" i="24"/>
  <c r="L24" i="24" s="1"/>
  <c r="C87" i="24"/>
  <c r="C88" i="24" s="1"/>
  <c r="C89" i="24" s="1"/>
  <c r="D84" i="24"/>
  <c r="M20" i="23"/>
  <c r="L23" i="23"/>
  <c r="L24" i="23" s="1"/>
  <c r="C87" i="23"/>
  <c r="C88" i="23" s="1"/>
  <c r="C89" i="23" s="1"/>
  <c r="D84" i="23"/>
  <c r="N20" i="22"/>
  <c r="M23" i="22"/>
  <c r="M24" i="22" s="1"/>
  <c r="E84" i="22"/>
  <c r="D87" i="22"/>
  <c r="D88" i="22" s="1"/>
  <c r="D89" i="22" s="1"/>
  <c r="N20" i="21"/>
  <c r="M23" i="21"/>
  <c r="M24" i="21" s="1"/>
  <c r="D87" i="21"/>
  <c r="D88" i="21" s="1"/>
  <c r="D89" i="21" s="1"/>
  <c r="E84" i="21"/>
  <c r="N21" i="20"/>
  <c r="N22" i="20" s="1"/>
  <c r="E86" i="20"/>
  <c r="F84" i="20" s="1"/>
  <c r="E87" i="20"/>
  <c r="E88" i="20" s="1"/>
  <c r="E89" i="20" s="1"/>
  <c r="E84" i="19"/>
  <c r="D87" i="19"/>
  <c r="D88" i="19" s="1"/>
  <c r="D89" i="19" s="1"/>
  <c r="N20" i="19"/>
  <c r="M23" i="19"/>
  <c r="M24" i="19" s="1"/>
  <c r="E84" i="18"/>
  <c r="D87" i="18"/>
  <c r="D88" i="18" s="1"/>
  <c r="D89" i="18" s="1"/>
  <c r="M23" i="18"/>
  <c r="M24" i="18" s="1"/>
  <c r="N21" i="18"/>
  <c r="N22" i="18" s="1"/>
  <c r="N21" i="17"/>
  <c r="N22" i="17" s="1"/>
  <c r="E84" i="17"/>
  <c r="D87" i="17"/>
  <c r="D88" i="17" s="1"/>
  <c r="D89" i="17" s="1"/>
  <c r="N21" i="16"/>
  <c r="N22" i="16" s="1"/>
  <c r="D89" i="16"/>
  <c r="E86" i="16"/>
  <c r="F84" i="16" s="1"/>
  <c r="E84" i="15"/>
  <c r="D87" i="15"/>
  <c r="D88" i="15" s="1"/>
  <c r="D89" i="15" s="1"/>
  <c r="N21" i="15"/>
  <c r="N22" i="15" s="1"/>
  <c r="O20" i="15" s="1"/>
  <c r="M23" i="15"/>
  <c r="M24" i="15" s="1"/>
  <c r="N20" i="14"/>
  <c r="M23" i="14"/>
  <c r="M24" i="14" s="1"/>
  <c r="E84" i="14"/>
  <c r="D87" i="14"/>
  <c r="D88" i="14" s="1"/>
  <c r="D89" i="14" s="1"/>
  <c r="E87" i="33" l="1"/>
  <c r="E88" i="33" s="1"/>
  <c r="E89" i="33" s="1"/>
  <c r="E87" i="16"/>
  <c r="E88" i="16" s="1"/>
  <c r="E89" i="16" s="1"/>
  <c r="E87" i="29"/>
  <c r="E88" i="29" s="1"/>
  <c r="E89" i="29" s="1"/>
  <c r="E88" i="41"/>
  <c r="E89" i="41" s="1"/>
  <c r="E90" i="41" s="1"/>
  <c r="P20" i="68"/>
  <c r="O23" i="68"/>
  <c r="O24" i="68" s="1"/>
  <c r="O9" i="68" s="1"/>
  <c r="F87" i="68"/>
  <c r="G85" i="68" s="1"/>
  <c r="F88" i="68"/>
  <c r="F89" i="68" s="1"/>
  <c r="F90" i="68" s="1"/>
  <c r="E88" i="68"/>
  <c r="E89" i="68" s="1"/>
  <c r="E90" i="68" s="1"/>
  <c r="P21" i="68"/>
  <c r="P22" i="68" s="1"/>
  <c r="P20" i="66"/>
  <c r="O23" i="66"/>
  <c r="O24" i="66" s="1"/>
  <c r="O9" i="66" s="1"/>
  <c r="O14" i="66" s="1"/>
  <c r="E87" i="66"/>
  <c r="E88" i="66" s="1"/>
  <c r="E89" i="66" s="1"/>
  <c r="F86" i="66"/>
  <c r="G84" i="66" s="1"/>
  <c r="G86" i="65"/>
  <c r="H84" i="65" s="1"/>
  <c r="O21" i="65"/>
  <c r="O22" i="65" s="1"/>
  <c r="O21" i="64"/>
  <c r="O22" i="64" s="1"/>
  <c r="P20" i="64" s="1"/>
  <c r="G86" i="64"/>
  <c r="H84" i="64" s="1"/>
  <c r="G87" i="64"/>
  <c r="G88" i="64" s="1"/>
  <c r="G89" i="64" s="1"/>
  <c r="O23" i="63"/>
  <c r="O24" i="63" s="1"/>
  <c r="O9" i="63" s="1"/>
  <c r="O14" i="63" s="1"/>
  <c r="P21" i="63"/>
  <c r="P22" i="63" s="1"/>
  <c r="F87" i="63"/>
  <c r="F88" i="63" s="1"/>
  <c r="F89" i="63" s="1"/>
  <c r="G86" i="63"/>
  <c r="H84" i="63" s="1"/>
  <c r="O20" i="62"/>
  <c r="N23" i="62"/>
  <c r="N24" i="62" s="1"/>
  <c r="N9" i="62" s="1"/>
  <c r="N14" i="62" s="1"/>
  <c r="E86" i="62"/>
  <c r="F84" i="62" s="1"/>
  <c r="E87" i="62"/>
  <c r="E88" i="62" s="1"/>
  <c r="E89" i="62" s="1"/>
  <c r="N21" i="61"/>
  <c r="N22" i="61" s="1"/>
  <c r="E86" i="61"/>
  <c r="F84" i="61" s="1"/>
  <c r="E87" i="61"/>
  <c r="E88" i="61" s="1"/>
  <c r="E89" i="61" s="1"/>
  <c r="O20" i="60"/>
  <c r="N23" i="60"/>
  <c r="N24" i="60" s="1"/>
  <c r="N9" i="60" s="1"/>
  <c r="N14" i="60" s="1"/>
  <c r="E86" i="60"/>
  <c r="F84" i="60" s="1"/>
  <c r="O20" i="59"/>
  <c r="N23" i="59"/>
  <c r="N24" i="59" s="1"/>
  <c r="N9" i="59" s="1"/>
  <c r="N14" i="59" s="1"/>
  <c r="E86" i="59"/>
  <c r="F84" i="59" s="1"/>
  <c r="E87" i="59"/>
  <c r="E88" i="59" s="1"/>
  <c r="E89" i="59" s="1"/>
  <c r="E86" i="58"/>
  <c r="F84" i="58" s="1"/>
  <c r="N21" i="58"/>
  <c r="N22" i="58" s="1"/>
  <c r="O20" i="57"/>
  <c r="N23" i="57"/>
  <c r="N24" i="57" s="1"/>
  <c r="N9" i="57" s="1"/>
  <c r="N14" i="57" s="1"/>
  <c r="E86" i="57"/>
  <c r="F84" i="57" s="1"/>
  <c r="E87" i="57"/>
  <c r="E88" i="57" s="1"/>
  <c r="E89" i="57" s="1"/>
  <c r="O20" i="56"/>
  <c r="N23" i="56"/>
  <c r="N24" i="56" s="1"/>
  <c r="N9" i="56" s="1"/>
  <c r="N14" i="56" s="1"/>
  <c r="E86" i="56"/>
  <c r="F84" i="56" s="1"/>
  <c r="E87" i="56"/>
  <c r="E88" i="56" s="1"/>
  <c r="E89" i="56" s="1"/>
  <c r="N21" i="55"/>
  <c r="N22" i="55" s="1"/>
  <c r="O20" i="55" s="1"/>
  <c r="E86" i="55"/>
  <c r="F84" i="55" s="1"/>
  <c r="E87" i="55"/>
  <c r="E88" i="55" s="1"/>
  <c r="E89" i="55" s="1"/>
  <c r="O20" i="54"/>
  <c r="N23" i="54"/>
  <c r="N24" i="54" s="1"/>
  <c r="N9" i="54" s="1"/>
  <c r="N14" i="54" s="1"/>
  <c r="E87" i="54"/>
  <c r="F85" i="54" s="1"/>
  <c r="O20" i="53"/>
  <c r="N23" i="53"/>
  <c r="N24" i="53" s="1"/>
  <c r="N9" i="53" s="1"/>
  <c r="N14" i="53" s="1"/>
  <c r="E87" i="53"/>
  <c r="F85" i="53" s="1"/>
  <c r="E88" i="53"/>
  <c r="E89" i="53" s="1"/>
  <c r="E90" i="53" s="1"/>
  <c r="O20" i="52"/>
  <c r="N23" i="52"/>
  <c r="N24" i="52" s="1"/>
  <c r="N9" i="52" s="1"/>
  <c r="N14" i="52" s="1"/>
  <c r="E87" i="52"/>
  <c r="F85" i="52" s="1"/>
  <c r="E87" i="51"/>
  <c r="F85" i="51" s="1"/>
  <c r="E88" i="51"/>
  <c r="E89" i="51" s="1"/>
  <c r="E90" i="51" s="1"/>
  <c r="N21" i="51"/>
  <c r="N22" i="51" s="1"/>
  <c r="F88" i="50"/>
  <c r="F89" i="50" s="1"/>
  <c r="F90" i="50" s="1"/>
  <c r="G87" i="50"/>
  <c r="H85" i="50" s="1"/>
  <c r="N21" i="50"/>
  <c r="N22" i="50" s="1"/>
  <c r="O21" i="49"/>
  <c r="O22" i="49" s="1"/>
  <c r="E87" i="49"/>
  <c r="F85" i="49" s="1"/>
  <c r="O20" i="48"/>
  <c r="N23" i="48"/>
  <c r="N24" i="48" s="1"/>
  <c r="N9" i="48" s="1"/>
  <c r="N14" i="48" s="1"/>
  <c r="E87" i="48"/>
  <c r="F85" i="48" s="1"/>
  <c r="E88" i="48"/>
  <c r="E89" i="48" s="1"/>
  <c r="E90" i="48" s="1"/>
  <c r="N23" i="47"/>
  <c r="N24" i="47" s="1"/>
  <c r="N9" i="47" s="1"/>
  <c r="N14" i="47" s="1"/>
  <c r="O21" i="47"/>
  <c r="O22" i="47" s="1"/>
  <c r="E87" i="47"/>
  <c r="F85" i="47" s="1"/>
  <c r="O20" i="46"/>
  <c r="N23" i="46"/>
  <c r="N24" i="46" s="1"/>
  <c r="N9" i="46" s="1"/>
  <c r="N14" i="46" s="1"/>
  <c r="E87" i="46"/>
  <c r="F85" i="46" s="1"/>
  <c r="E88" i="46"/>
  <c r="E89" i="46" s="1"/>
  <c r="E90" i="46" s="1"/>
  <c r="O20" i="45"/>
  <c r="N23" i="45"/>
  <c r="N24" i="45" s="1"/>
  <c r="N9" i="45" s="1"/>
  <c r="N14" i="45" s="1"/>
  <c r="F87" i="45"/>
  <c r="G85" i="45" s="1"/>
  <c r="E87" i="44"/>
  <c r="F85" i="44" s="1"/>
  <c r="E88" i="44"/>
  <c r="E89" i="44" s="1"/>
  <c r="E90" i="44" s="1"/>
  <c r="N21" i="44"/>
  <c r="N22" i="44" s="1"/>
  <c r="O20" i="43"/>
  <c r="N23" i="43"/>
  <c r="N24" i="43" s="1"/>
  <c r="N9" i="43" s="1"/>
  <c r="N14" i="43" s="1"/>
  <c r="E87" i="43"/>
  <c r="F85" i="43" s="1"/>
  <c r="E88" i="43"/>
  <c r="E89" i="43" s="1"/>
  <c r="E90" i="43" s="1"/>
  <c r="O20" i="42"/>
  <c r="N23" i="42"/>
  <c r="N24" i="42" s="1"/>
  <c r="N9" i="42" s="1"/>
  <c r="N14" i="42" s="1"/>
  <c r="E87" i="42"/>
  <c r="F85" i="42" s="1"/>
  <c r="O20" i="41"/>
  <c r="N23" i="41"/>
  <c r="N24" i="41" s="1"/>
  <c r="N9" i="41" s="1"/>
  <c r="N14" i="41" s="1"/>
  <c r="F87" i="41"/>
  <c r="G85" i="41" s="1"/>
  <c r="E87" i="40"/>
  <c r="F85" i="40" s="1"/>
  <c r="N21" i="40"/>
  <c r="N22" i="40" s="1"/>
  <c r="O20" i="39"/>
  <c r="N23" i="39"/>
  <c r="N24" i="39" s="1"/>
  <c r="N9" i="39" s="1"/>
  <c r="N14" i="39" s="1"/>
  <c r="E87" i="39"/>
  <c r="F85" i="39" s="1"/>
  <c r="E88" i="39"/>
  <c r="E89" i="39" s="1"/>
  <c r="E90" i="39" s="1"/>
  <c r="E87" i="38"/>
  <c r="F85" i="38" s="1"/>
  <c r="N21" i="38"/>
  <c r="N22" i="38" s="1"/>
  <c r="O20" i="36"/>
  <c r="N23" i="36"/>
  <c r="N24" i="36" s="1"/>
  <c r="N9" i="36" s="1"/>
  <c r="N14" i="36" s="1"/>
  <c r="F87" i="36"/>
  <c r="G85" i="36" s="1"/>
  <c r="F88" i="36"/>
  <c r="F89" i="36" s="1"/>
  <c r="F90" i="36" s="1"/>
  <c r="E86" i="35"/>
  <c r="F84" i="35" s="1"/>
  <c r="E87" i="35"/>
  <c r="E88" i="35" s="1"/>
  <c r="E89" i="35" s="1"/>
  <c r="N21" i="35"/>
  <c r="N22" i="35" s="1"/>
  <c r="O20" i="34"/>
  <c r="N23" i="34"/>
  <c r="N24" i="34" s="1"/>
  <c r="N9" i="34" s="1"/>
  <c r="N14" i="34" s="1"/>
  <c r="E86" i="34"/>
  <c r="F84" i="34" s="1"/>
  <c r="E87" i="34"/>
  <c r="E88" i="34" s="1"/>
  <c r="E89" i="34" s="1"/>
  <c r="N21" i="33"/>
  <c r="N22" i="33" s="1"/>
  <c r="F86" i="33"/>
  <c r="G84" i="33" s="1"/>
  <c r="E86" i="32"/>
  <c r="F84" i="32" s="1"/>
  <c r="E87" i="32"/>
  <c r="E88" i="32" s="1"/>
  <c r="E89" i="32" s="1"/>
  <c r="N21" i="32"/>
  <c r="N22" i="32" s="1"/>
  <c r="E86" i="31"/>
  <c r="F84" i="31" s="1"/>
  <c r="E87" i="31"/>
  <c r="E88" i="31" s="1"/>
  <c r="E89" i="31" s="1"/>
  <c r="N21" i="31"/>
  <c r="N22" i="31" s="1"/>
  <c r="O20" i="30"/>
  <c r="N23" i="30"/>
  <c r="N24" i="30" s="1"/>
  <c r="N9" i="30" s="1"/>
  <c r="N14" i="30" s="1"/>
  <c r="F86" i="30"/>
  <c r="G84" i="30" s="1"/>
  <c r="O20" i="29"/>
  <c r="N23" i="29"/>
  <c r="N24" i="29" s="1"/>
  <c r="N9" i="29" s="1"/>
  <c r="N14" i="29" s="1"/>
  <c r="F86" i="29"/>
  <c r="G84" i="29" s="1"/>
  <c r="F87" i="29"/>
  <c r="F88" i="29" s="1"/>
  <c r="F89" i="29" s="1"/>
  <c r="O20" i="28"/>
  <c r="N23" i="28"/>
  <c r="N24" i="28" s="1"/>
  <c r="N9" i="28" s="1"/>
  <c r="N14" i="28" s="1"/>
  <c r="F86" i="28"/>
  <c r="G84" i="28" s="1"/>
  <c r="O20" i="27"/>
  <c r="N23" i="27"/>
  <c r="N24" i="27" s="1"/>
  <c r="N9" i="27" s="1"/>
  <c r="N14" i="27" s="1"/>
  <c r="E86" i="27"/>
  <c r="F84" i="27" s="1"/>
  <c r="D86" i="26"/>
  <c r="E84" i="26" s="1"/>
  <c r="O21" i="26"/>
  <c r="O22" i="26"/>
  <c r="P20" i="26" s="1"/>
  <c r="N23" i="26"/>
  <c r="N24" i="26" s="1"/>
  <c r="N9" i="26" s="1"/>
  <c r="N14" i="26" s="1"/>
  <c r="N20" i="25"/>
  <c r="M23" i="25"/>
  <c r="M24" i="25" s="1"/>
  <c r="M9" i="25" s="1"/>
  <c r="M14" i="25" s="1"/>
  <c r="D86" i="25"/>
  <c r="E84" i="25" s="1"/>
  <c r="D87" i="25"/>
  <c r="D88" i="25" s="1"/>
  <c r="D89" i="25" s="1"/>
  <c r="D86" i="24"/>
  <c r="E84" i="24" s="1"/>
  <c r="M21" i="24"/>
  <c r="M22" i="24" s="1"/>
  <c r="D86" i="23"/>
  <c r="E84" i="23" s="1"/>
  <c r="M21" i="23"/>
  <c r="M22" i="23" s="1"/>
  <c r="E86" i="22"/>
  <c r="F84" i="22" s="1"/>
  <c r="N21" i="22"/>
  <c r="N22" i="22" s="1"/>
  <c r="E86" i="21"/>
  <c r="F84" i="21" s="1"/>
  <c r="N21" i="21"/>
  <c r="N22" i="21" s="1"/>
  <c r="O20" i="20"/>
  <c r="N23" i="20"/>
  <c r="N24" i="20" s="1"/>
  <c r="N9" i="20" s="1"/>
  <c r="N14" i="20" s="1"/>
  <c r="F86" i="20"/>
  <c r="G84" i="20" s="1"/>
  <c r="F87" i="20"/>
  <c r="F88" i="20" s="1"/>
  <c r="F89" i="20" s="1"/>
  <c r="E86" i="19"/>
  <c r="F84" i="19" s="1"/>
  <c r="N21" i="19"/>
  <c r="N22" i="19" s="1"/>
  <c r="O20" i="18"/>
  <c r="N23" i="18"/>
  <c r="N24" i="18" s="1"/>
  <c r="N9" i="18" s="1"/>
  <c r="N14" i="18" s="1"/>
  <c r="E86" i="18"/>
  <c r="F84" i="18" s="1"/>
  <c r="O20" i="17"/>
  <c r="N23" i="17"/>
  <c r="N24" i="17" s="1"/>
  <c r="N9" i="17" s="1"/>
  <c r="N14" i="17" s="1"/>
  <c r="E86" i="17"/>
  <c r="F84" i="17" s="1"/>
  <c r="O20" i="16"/>
  <c r="N23" i="16"/>
  <c r="N24" i="16" s="1"/>
  <c r="N9" i="16" s="1"/>
  <c r="N14" i="16" s="1"/>
  <c r="F86" i="16"/>
  <c r="G84" i="16" s="1"/>
  <c r="F87" i="16"/>
  <c r="F88" i="16" s="1"/>
  <c r="F89" i="16" s="1"/>
  <c r="E86" i="15"/>
  <c r="F84" i="15" s="1"/>
  <c r="N23" i="15"/>
  <c r="N24" i="15" s="1"/>
  <c r="N9" i="15" s="1"/>
  <c r="N14" i="15" s="1"/>
  <c r="O21" i="15"/>
  <c r="O22" i="15" s="1"/>
  <c r="E86" i="14"/>
  <c r="F84" i="14" s="1"/>
  <c r="N21" i="14"/>
  <c r="N22" i="14" s="1"/>
  <c r="O20" i="32" l="1"/>
  <c r="N23" i="32"/>
  <c r="N24" i="32" s="1"/>
  <c r="N9" i="32" s="1"/>
  <c r="N14" i="32" s="1"/>
  <c r="O20" i="33"/>
  <c r="N23" i="33"/>
  <c r="N24" i="33" s="1"/>
  <c r="N9" i="33" s="1"/>
  <c r="N14" i="33" s="1"/>
  <c r="E87" i="21"/>
  <c r="E88" i="21" s="1"/>
  <c r="E89" i="21" s="1"/>
  <c r="D87" i="26"/>
  <c r="D88" i="26" s="1"/>
  <c r="D89" i="26" s="1"/>
  <c r="E87" i="18"/>
  <c r="E88" i="18" s="1"/>
  <c r="E89" i="18" s="1"/>
  <c r="D87" i="23"/>
  <c r="D88" i="23" s="1"/>
  <c r="D89" i="23" s="1"/>
  <c r="F87" i="28"/>
  <c r="F88" i="28" s="1"/>
  <c r="F89" i="28" s="1"/>
  <c r="E87" i="60"/>
  <c r="E88" i="60" s="1"/>
  <c r="E89" i="60" s="1"/>
  <c r="D87" i="24"/>
  <c r="D88" i="24" s="1"/>
  <c r="D89" i="24" s="1"/>
  <c r="E88" i="54"/>
  <c r="E89" i="54" s="1"/>
  <c r="E90" i="54" s="1"/>
  <c r="E88" i="49"/>
  <c r="E89" i="49" s="1"/>
  <c r="E90" i="49" s="1"/>
  <c r="E88" i="47"/>
  <c r="E89" i="47" s="1"/>
  <c r="E90" i="47" s="1"/>
  <c r="F88" i="45"/>
  <c r="F89" i="45" s="1"/>
  <c r="F90" i="45" s="1"/>
  <c r="E88" i="42"/>
  <c r="E89" i="42" s="1"/>
  <c r="E90" i="42" s="1"/>
  <c r="F88" i="41"/>
  <c r="F89" i="41" s="1"/>
  <c r="F90" i="41" s="1"/>
  <c r="G87" i="68"/>
  <c r="H85" i="68" s="1"/>
  <c r="H87" i="68" s="1"/>
  <c r="H88" i="68" s="1"/>
  <c r="H89" i="68" s="1"/>
  <c r="H90" i="68" s="1"/>
  <c r="G88" i="68"/>
  <c r="G89" i="68" s="1"/>
  <c r="G90" i="68" s="1"/>
  <c r="Q20" i="68"/>
  <c r="P23" i="68"/>
  <c r="P24" i="68" s="1"/>
  <c r="P9" i="68" s="1"/>
  <c r="F87" i="66"/>
  <c r="F88" i="66" s="1"/>
  <c r="F89" i="66" s="1"/>
  <c r="G86" i="66"/>
  <c r="H84" i="66" s="1"/>
  <c r="P21" i="66"/>
  <c r="P22" i="66" s="1"/>
  <c r="P20" i="65"/>
  <c r="O23" i="65"/>
  <c r="O24" i="65" s="1"/>
  <c r="O9" i="65" s="1"/>
  <c r="O14" i="65" s="1"/>
  <c r="G87" i="65"/>
  <c r="G88" i="65" s="1"/>
  <c r="G89" i="65" s="1"/>
  <c r="H86" i="65"/>
  <c r="H87" i="65" s="1"/>
  <c r="H88" i="65" s="1"/>
  <c r="H89" i="65" s="1"/>
  <c r="H86" i="64"/>
  <c r="H87" i="64" s="1"/>
  <c r="H88" i="64" s="1"/>
  <c r="H89" i="64" s="1"/>
  <c r="D91" i="64" s="1"/>
  <c r="O23" i="64"/>
  <c r="O24" i="64" s="1"/>
  <c r="O9" i="64" s="1"/>
  <c r="O14" i="64" s="1"/>
  <c r="P21" i="64"/>
  <c r="P22" i="64" s="1"/>
  <c r="Q20" i="63"/>
  <c r="P23" i="63"/>
  <c r="P24" i="63" s="1"/>
  <c r="P9" i="63" s="1"/>
  <c r="P14" i="63" s="1"/>
  <c r="G87" i="63"/>
  <c r="G88" i="63" s="1"/>
  <c r="G89" i="63" s="1"/>
  <c r="D91" i="63" s="1"/>
  <c r="H86" i="63"/>
  <c r="H87" i="63" s="1"/>
  <c r="H88" i="63" s="1"/>
  <c r="H89" i="63" s="1"/>
  <c r="F86" i="62"/>
  <c r="G84" i="62" s="1"/>
  <c r="F87" i="62"/>
  <c r="F88" i="62" s="1"/>
  <c r="F89" i="62" s="1"/>
  <c r="O21" i="62"/>
  <c r="O22" i="62" s="1"/>
  <c r="P20" i="62" s="1"/>
  <c r="O20" i="61"/>
  <c r="N23" i="61"/>
  <c r="N24" i="61" s="1"/>
  <c r="N9" i="61" s="1"/>
  <c r="N14" i="61" s="1"/>
  <c r="F86" i="61"/>
  <c r="G84" i="61" s="1"/>
  <c r="F86" i="60"/>
  <c r="G84" i="60" s="1"/>
  <c r="O21" i="60"/>
  <c r="O22" i="60" s="1"/>
  <c r="F86" i="59"/>
  <c r="G84" i="59" s="1"/>
  <c r="F87" i="59"/>
  <c r="F88" i="59" s="1"/>
  <c r="F89" i="59" s="1"/>
  <c r="O21" i="59"/>
  <c r="O22" i="59" s="1"/>
  <c r="O20" i="58"/>
  <c r="N23" i="58"/>
  <c r="N24" i="58" s="1"/>
  <c r="N9" i="58" s="1"/>
  <c r="N14" i="58" s="1"/>
  <c r="E87" i="58"/>
  <c r="E88" i="58" s="1"/>
  <c r="E89" i="58" s="1"/>
  <c r="F86" i="58"/>
  <c r="G84" i="58" s="1"/>
  <c r="F87" i="58"/>
  <c r="F88" i="58" s="1"/>
  <c r="F89" i="58" s="1"/>
  <c r="O21" i="57"/>
  <c r="O22" i="57" s="1"/>
  <c r="P20" i="57" s="1"/>
  <c r="F86" i="57"/>
  <c r="G84" i="57" s="1"/>
  <c r="F86" i="56"/>
  <c r="G84" i="56" s="1"/>
  <c r="F87" i="56"/>
  <c r="F88" i="56" s="1"/>
  <c r="F89" i="56" s="1"/>
  <c r="O21" i="56"/>
  <c r="O22" i="56" s="1"/>
  <c r="F86" i="55"/>
  <c r="G84" i="55" s="1"/>
  <c r="N23" i="55"/>
  <c r="N24" i="55" s="1"/>
  <c r="N9" i="55" s="1"/>
  <c r="N14" i="55" s="1"/>
  <c r="O21" i="55"/>
  <c r="O22" i="55" s="1"/>
  <c r="O21" i="54"/>
  <c r="O22" i="54"/>
  <c r="P20" i="54" s="1"/>
  <c r="F87" i="54"/>
  <c r="G85" i="54" s="1"/>
  <c r="F87" i="53"/>
  <c r="G85" i="53" s="1"/>
  <c r="O21" i="53"/>
  <c r="O22" i="53" s="1"/>
  <c r="P20" i="53" s="1"/>
  <c r="E88" i="52"/>
  <c r="E89" i="52" s="1"/>
  <c r="E90" i="52" s="1"/>
  <c r="F87" i="52"/>
  <c r="G85" i="52" s="1"/>
  <c r="O21" i="52"/>
  <c r="O22" i="52" s="1"/>
  <c r="O20" i="51"/>
  <c r="N23" i="51"/>
  <c r="N24" i="51" s="1"/>
  <c r="N9" i="51" s="1"/>
  <c r="N14" i="51" s="1"/>
  <c r="F87" i="51"/>
  <c r="G85" i="51" s="1"/>
  <c r="O20" i="50"/>
  <c r="N23" i="50"/>
  <c r="N24" i="50" s="1"/>
  <c r="N9" i="50" s="1"/>
  <c r="N14" i="50" s="1"/>
  <c r="G88" i="50"/>
  <c r="G89" i="50" s="1"/>
  <c r="G90" i="50" s="1"/>
  <c r="D92" i="50" s="1"/>
  <c r="H87" i="50"/>
  <c r="H88" i="50"/>
  <c r="H89" i="50" s="1"/>
  <c r="H90" i="50" s="1"/>
  <c r="P20" i="49"/>
  <c r="O23" i="49"/>
  <c r="O24" i="49" s="1"/>
  <c r="O9" i="49" s="1"/>
  <c r="O14" i="49" s="1"/>
  <c r="F87" i="49"/>
  <c r="G85" i="49" s="1"/>
  <c r="F88" i="49"/>
  <c r="F89" i="49" s="1"/>
  <c r="F90" i="49" s="1"/>
  <c r="F87" i="48"/>
  <c r="G85" i="48" s="1"/>
  <c r="O21" i="48"/>
  <c r="O22" i="48" s="1"/>
  <c r="P20" i="48" s="1"/>
  <c r="P20" i="47"/>
  <c r="O23" i="47"/>
  <c r="O24" i="47" s="1"/>
  <c r="O9" i="47" s="1"/>
  <c r="O14" i="47" s="1"/>
  <c r="F87" i="47"/>
  <c r="G85" i="47" s="1"/>
  <c r="F88" i="47"/>
  <c r="F89" i="47" s="1"/>
  <c r="F90" i="47" s="1"/>
  <c r="F87" i="46"/>
  <c r="G85" i="46" s="1"/>
  <c r="O21" i="46"/>
  <c r="O22" i="46" s="1"/>
  <c r="G87" i="45"/>
  <c r="H85" i="45" s="1"/>
  <c r="G88" i="45"/>
  <c r="G89" i="45" s="1"/>
  <c r="G90" i="45" s="1"/>
  <c r="O21" i="45"/>
  <c r="O22" i="45"/>
  <c r="P20" i="45" s="1"/>
  <c r="O20" i="44"/>
  <c r="N23" i="44"/>
  <c r="N24" i="44" s="1"/>
  <c r="N9" i="44" s="1"/>
  <c r="N14" i="44" s="1"/>
  <c r="F87" i="44"/>
  <c r="G85" i="44" s="1"/>
  <c r="F88" i="44"/>
  <c r="F89" i="44" s="1"/>
  <c r="F90" i="44" s="1"/>
  <c r="F87" i="43"/>
  <c r="G85" i="43" s="1"/>
  <c r="O21" i="43"/>
  <c r="O22" i="43" s="1"/>
  <c r="O21" i="42"/>
  <c r="O22" i="42" s="1"/>
  <c r="F87" i="42"/>
  <c r="G85" i="42" s="1"/>
  <c r="G87" i="41"/>
  <c r="H85" i="41" s="1"/>
  <c r="G88" i="41"/>
  <c r="G89" i="41" s="1"/>
  <c r="G90" i="41" s="1"/>
  <c r="O21" i="41"/>
  <c r="O22" i="41" s="1"/>
  <c r="O20" i="40"/>
  <c r="N23" i="40"/>
  <c r="N24" i="40" s="1"/>
  <c r="N9" i="40" s="1"/>
  <c r="N14" i="40" s="1"/>
  <c r="E88" i="40"/>
  <c r="E89" i="40" s="1"/>
  <c r="E90" i="40" s="1"/>
  <c r="F87" i="40"/>
  <c r="G85" i="40" s="1"/>
  <c r="F88" i="40"/>
  <c r="F89" i="40" s="1"/>
  <c r="F90" i="40" s="1"/>
  <c r="F87" i="39"/>
  <c r="G85" i="39" s="1"/>
  <c r="F88" i="39"/>
  <c r="F89" i="39" s="1"/>
  <c r="F90" i="39" s="1"/>
  <c r="O21" i="39"/>
  <c r="O22" i="39" s="1"/>
  <c r="O20" i="38"/>
  <c r="N23" i="38"/>
  <c r="N24" i="38" s="1"/>
  <c r="N9" i="38" s="1"/>
  <c r="N14" i="38" s="1"/>
  <c r="E88" i="38"/>
  <c r="E89" i="38" s="1"/>
  <c r="E90" i="38" s="1"/>
  <c r="F87" i="38"/>
  <c r="G85" i="38" s="1"/>
  <c r="F88" i="38"/>
  <c r="F89" i="38" s="1"/>
  <c r="F90" i="38" s="1"/>
  <c r="O21" i="36"/>
  <c r="O22" i="36"/>
  <c r="P20" i="36" s="1"/>
  <c r="O23" i="36"/>
  <c r="O24" i="36" s="1"/>
  <c r="O9" i="36" s="1"/>
  <c r="O14" i="36" s="1"/>
  <c r="G87" i="36"/>
  <c r="H85" i="36" s="1"/>
  <c r="G88" i="36"/>
  <c r="G89" i="36" s="1"/>
  <c r="G90" i="36" s="1"/>
  <c r="O20" i="35"/>
  <c r="N23" i="35"/>
  <c r="N24" i="35" s="1"/>
  <c r="N9" i="35" s="1"/>
  <c r="N14" i="35" s="1"/>
  <c r="F86" i="35"/>
  <c r="G84" i="35" s="1"/>
  <c r="F86" i="34"/>
  <c r="G84" i="34" s="1"/>
  <c r="O21" i="34"/>
  <c r="O22" i="34" s="1"/>
  <c r="F87" i="33"/>
  <c r="F88" i="33" s="1"/>
  <c r="F89" i="33" s="1"/>
  <c r="G86" i="33"/>
  <c r="H84" i="33" s="1"/>
  <c r="O21" i="33"/>
  <c r="O22" i="33" s="1"/>
  <c r="O21" i="32"/>
  <c r="O22" i="32" s="1"/>
  <c r="F86" i="32"/>
  <c r="G84" i="32" s="1"/>
  <c r="O20" i="31"/>
  <c r="N23" i="31"/>
  <c r="N24" i="31" s="1"/>
  <c r="N9" i="31" s="1"/>
  <c r="N14" i="31" s="1"/>
  <c r="F86" i="31"/>
  <c r="G84" i="31" s="1"/>
  <c r="F87" i="30"/>
  <c r="F88" i="30" s="1"/>
  <c r="F89" i="30" s="1"/>
  <c r="G86" i="30"/>
  <c r="H84" i="30" s="1"/>
  <c r="G87" i="30"/>
  <c r="G88" i="30" s="1"/>
  <c r="G89" i="30" s="1"/>
  <c r="O21" i="30"/>
  <c r="O22" i="30" s="1"/>
  <c r="G86" i="29"/>
  <c r="H84" i="29" s="1"/>
  <c r="O21" i="29"/>
  <c r="O22" i="29" s="1"/>
  <c r="G86" i="28"/>
  <c r="H84" i="28" s="1"/>
  <c r="O21" i="28"/>
  <c r="O22" i="28" s="1"/>
  <c r="E87" i="27"/>
  <c r="E88" i="27" s="1"/>
  <c r="E89" i="27" s="1"/>
  <c r="F86" i="27"/>
  <c r="G84" i="27" s="1"/>
  <c r="O21" i="27"/>
  <c r="O22" i="27"/>
  <c r="P20" i="27" s="1"/>
  <c r="P21" i="26"/>
  <c r="P22" i="26" s="1"/>
  <c r="O23" i="26"/>
  <c r="O24" i="26" s="1"/>
  <c r="O9" i="26" s="1"/>
  <c r="O14" i="26" s="1"/>
  <c r="E86" i="26"/>
  <c r="F84" i="26" s="1"/>
  <c r="E86" i="25"/>
  <c r="F84" i="25" s="1"/>
  <c r="N21" i="25"/>
  <c r="N22" i="25" s="1"/>
  <c r="N20" i="24"/>
  <c r="M23" i="24"/>
  <c r="M24" i="24" s="1"/>
  <c r="M9" i="24" s="1"/>
  <c r="M14" i="24" s="1"/>
  <c r="E86" i="24"/>
  <c r="F84" i="24" s="1"/>
  <c r="E87" i="24"/>
  <c r="E88" i="24" s="1"/>
  <c r="E89" i="24" s="1"/>
  <c r="N20" i="23"/>
  <c r="M23" i="23"/>
  <c r="M24" i="23" s="1"/>
  <c r="M9" i="23" s="1"/>
  <c r="M14" i="23" s="1"/>
  <c r="E86" i="23"/>
  <c r="F84" i="23" s="1"/>
  <c r="E87" i="23"/>
  <c r="E88" i="23" s="1"/>
  <c r="E89" i="23" s="1"/>
  <c r="O20" i="22"/>
  <c r="N23" i="22"/>
  <c r="N24" i="22" s="1"/>
  <c r="N9" i="22" s="1"/>
  <c r="N14" i="22" s="1"/>
  <c r="E87" i="22"/>
  <c r="E88" i="22" s="1"/>
  <c r="E89" i="22" s="1"/>
  <c r="F86" i="22"/>
  <c r="G84" i="22" s="1"/>
  <c r="O20" i="21"/>
  <c r="N23" i="21"/>
  <c r="N24" i="21" s="1"/>
  <c r="N9" i="21" s="1"/>
  <c r="N14" i="21" s="1"/>
  <c r="F86" i="21"/>
  <c r="G84" i="21" s="1"/>
  <c r="F87" i="21"/>
  <c r="F88" i="21" s="1"/>
  <c r="F89" i="21" s="1"/>
  <c r="G86" i="20"/>
  <c r="H84" i="20" s="1"/>
  <c r="O21" i="20"/>
  <c r="O22" i="20" s="1"/>
  <c r="P20" i="20" s="1"/>
  <c r="O20" i="19"/>
  <c r="N23" i="19"/>
  <c r="N24" i="19" s="1"/>
  <c r="N9" i="19" s="1"/>
  <c r="N14" i="19" s="1"/>
  <c r="F86" i="19"/>
  <c r="G84" i="19" s="1"/>
  <c r="E87" i="19"/>
  <c r="E88" i="19" s="1"/>
  <c r="E89" i="19" s="1"/>
  <c r="F86" i="18"/>
  <c r="G84" i="18" s="1"/>
  <c r="O21" i="18"/>
  <c r="O22" i="18" s="1"/>
  <c r="O21" i="17"/>
  <c r="O22" i="17" s="1"/>
  <c r="F86" i="17"/>
  <c r="G84" i="17" s="1"/>
  <c r="E87" i="17"/>
  <c r="E88" i="17" s="1"/>
  <c r="E89" i="17" s="1"/>
  <c r="G86" i="16"/>
  <c r="H84" i="16" s="1"/>
  <c r="O21" i="16"/>
  <c r="O22" i="16" s="1"/>
  <c r="P20" i="15"/>
  <c r="O23" i="15"/>
  <c r="O24" i="15" s="1"/>
  <c r="O9" i="15" s="1"/>
  <c r="O14" i="15" s="1"/>
  <c r="F86" i="15"/>
  <c r="G84" i="15" s="1"/>
  <c r="F87" i="15"/>
  <c r="F88" i="15" s="1"/>
  <c r="F89" i="15" s="1"/>
  <c r="E87" i="15"/>
  <c r="E88" i="15" s="1"/>
  <c r="E89" i="15" s="1"/>
  <c r="O20" i="14"/>
  <c r="N23" i="14"/>
  <c r="N24" i="14" s="1"/>
  <c r="N9" i="14" s="1"/>
  <c r="N14" i="14" s="1"/>
  <c r="F86" i="14"/>
  <c r="G84" i="14" s="1"/>
  <c r="E87" i="14"/>
  <c r="E88" i="14" s="1"/>
  <c r="E89" i="14" s="1"/>
  <c r="F87" i="32" l="1"/>
  <c r="F88" i="32" s="1"/>
  <c r="F89" i="32" s="1"/>
  <c r="F87" i="35"/>
  <c r="F88" i="35" s="1"/>
  <c r="F89" i="35" s="1"/>
  <c r="F87" i="17"/>
  <c r="F88" i="17" s="1"/>
  <c r="F89" i="17" s="1"/>
  <c r="E87" i="25"/>
  <c r="E88" i="25" s="1"/>
  <c r="E89" i="25" s="1"/>
  <c r="F87" i="22"/>
  <c r="F88" i="22" s="1"/>
  <c r="F89" i="22" s="1"/>
  <c r="G87" i="28"/>
  <c r="G88" i="28" s="1"/>
  <c r="G89" i="28" s="1"/>
  <c r="F87" i="31"/>
  <c r="F88" i="31" s="1"/>
  <c r="F89" i="31" s="1"/>
  <c r="G87" i="33"/>
  <c r="G88" i="33" s="1"/>
  <c r="G89" i="33" s="1"/>
  <c r="F87" i="14"/>
  <c r="F88" i="14" s="1"/>
  <c r="F89" i="14" s="1"/>
  <c r="F87" i="18"/>
  <c r="F88" i="18" s="1"/>
  <c r="F89" i="18" s="1"/>
  <c r="G87" i="20"/>
  <c r="G88" i="20" s="1"/>
  <c r="G89" i="20" s="1"/>
  <c r="F87" i="55"/>
  <c r="F88" i="55" s="1"/>
  <c r="F89" i="55" s="1"/>
  <c r="O23" i="54"/>
  <c r="O24" i="54" s="1"/>
  <c r="O9" i="54" s="1"/>
  <c r="O14" i="54" s="1"/>
  <c r="F88" i="54"/>
  <c r="F89" i="54" s="1"/>
  <c r="F90" i="54" s="1"/>
  <c r="F88" i="51"/>
  <c r="F89" i="51" s="1"/>
  <c r="F90" i="51" s="1"/>
  <c r="F88" i="48"/>
  <c r="F89" i="48" s="1"/>
  <c r="F90" i="48" s="1"/>
  <c r="P20" i="43"/>
  <c r="O23" i="43"/>
  <c r="O24" i="43" s="1"/>
  <c r="O9" i="43" s="1"/>
  <c r="O14" i="43" s="1"/>
  <c r="F88" i="43"/>
  <c r="F89" i="43" s="1"/>
  <c r="F90" i="43" s="1"/>
  <c r="D92" i="68"/>
  <c r="Q21" i="68"/>
  <c r="Q22" i="68" s="1"/>
  <c r="R20" i="68" s="1"/>
  <c r="Q20" i="66"/>
  <c r="P23" i="66"/>
  <c r="P24" i="66" s="1"/>
  <c r="P9" i="66" s="1"/>
  <c r="P14" i="66" s="1"/>
  <c r="G87" i="66"/>
  <c r="G88" i="66" s="1"/>
  <c r="G89" i="66" s="1"/>
  <c r="H86" i="66"/>
  <c r="H87" i="66" s="1"/>
  <c r="H88" i="66" s="1"/>
  <c r="H89" i="66" s="1"/>
  <c r="D91" i="65"/>
  <c r="P21" i="65"/>
  <c r="P22" i="65" s="1"/>
  <c r="Q20" i="64"/>
  <c r="P23" i="64"/>
  <c r="P24" i="64" s="1"/>
  <c r="P9" i="64" s="1"/>
  <c r="P14" i="64" s="1"/>
  <c r="Q21" i="63"/>
  <c r="Q22" i="63" s="1"/>
  <c r="R20" i="63" s="1"/>
  <c r="O23" i="62"/>
  <c r="O24" i="62" s="1"/>
  <c r="O9" i="62" s="1"/>
  <c r="O14" i="62" s="1"/>
  <c r="P21" i="62"/>
  <c r="P22" i="62" s="1"/>
  <c r="G86" i="62"/>
  <c r="H84" i="62" s="1"/>
  <c r="F87" i="61"/>
  <c r="F88" i="61" s="1"/>
  <c r="F89" i="61" s="1"/>
  <c r="G86" i="61"/>
  <c r="H84" i="61" s="1"/>
  <c r="G87" i="61"/>
  <c r="G88" i="61" s="1"/>
  <c r="G89" i="61" s="1"/>
  <c r="O21" i="61"/>
  <c r="O22" i="61" s="1"/>
  <c r="P20" i="60"/>
  <c r="O23" i="60"/>
  <c r="O24" i="60" s="1"/>
  <c r="O9" i="60" s="1"/>
  <c r="O14" i="60" s="1"/>
  <c r="F87" i="60"/>
  <c r="F88" i="60" s="1"/>
  <c r="F89" i="60" s="1"/>
  <c r="G86" i="60"/>
  <c r="H84" i="60" s="1"/>
  <c r="G87" i="60"/>
  <c r="G88" i="60" s="1"/>
  <c r="G89" i="60" s="1"/>
  <c r="P20" i="59"/>
  <c r="O23" i="59"/>
  <c r="O24" i="59" s="1"/>
  <c r="O9" i="59" s="1"/>
  <c r="O14" i="59" s="1"/>
  <c r="P21" i="59"/>
  <c r="P22" i="59" s="1"/>
  <c r="G86" i="59"/>
  <c r="H84" i="59" s="1"/>
  <c r="G86" i="58"/>
  <c r="H84" i="58" s="1"/>
  <c r="G87" i="58"/>
  <c r="G88" i="58" s="1"/>
  <c r="G89" i="58" s="1"/>
  <c r="O21" i="58"/>
  <c r="O22" i="58" s="1"/>
  <c r="O23" i="57"/>
  <c r="O24" i="57" s="1"/>
  <c r="O9" i="57" s="1"/>
  <c r="O14" i="57" s="1"/>
  <c r="F87" i="57"/>
  <c r="F88" i="57" s="1"/>
  <c r="F89" i="57" s="1"/>
  <c r="P21" i="57"/>
  <c r="P22" i="57" s="1"/>
  <c r="G86" i="57"/>
  <c r="H84" i="57" s="1"/>
  <c r="P20" i="56"/>
  <c r="P21" i="56" s="1"/>
  <c r="P22" i="56" s="1"/>
  <c r="O23" i="56"/>
  <c r="O24" i="56" s="1"/>
  <c r="O9" i="56" s="1"/>
  <c r="O14" i="56" s="1"/>
  <c r="G86" i="56"/>
  <c r="H84" i="56" s="1"/>
  <c r="P20" i="55"/>
  <c r="O23" i="55"/>
  <c r="O24" i="55" s="1"/>
  <c r="O9" i="55" s="1"/>
  <c r="O14" i="55" s="1"/>
  <c r="G86" i="55"/>
  <c r="H84" i="55" s="1"/>
  <c r="G87" i="54"/>
  <c r="H85" i="54" s="1"/>
  <c r="G88" i="54"/>
  <c r="G89" i="54" s="1"/>
  <c r="G90" i="54" s="1"/>
  <c r="P21" i="54"/>
  <c r="P22" i="54" s="1"/>
  <c r="O23" i="53"/>
  <c r="O24" i="53" s="1"/>
  <c r="O9" i="53" s="1"/>
  <c r="O14" i="53" s="1"/>
  <c r="F88" i="53"/>
  <c r="F89" i="53" s="1"/>
  <c r="F90" i="53" s="1"/>
  <c r="P21" i="53"/>
  <c r="P22" i="53" s="1"/>
  <c r="G87" i="53"/>
  <c r="H85" i="53" s="1"/>
  <c r="G88" i="53"/>
  <c r="G89" i="53" s="1"/>
  <c r="G90" i="53" s="1"/>
  <c r="P20" i="52"/>
  <c r="O23" i="52"/>
  <c r="O24" i="52" s="1"/>
  <c r="O9" i="52" s="1"/>
  <c r="O14" i="52" s="1"/>
  <c r="F88" i="52"/>
  <c r="F89" i="52" s="1"/>
  <c r="F90" i="52" s="1"/>
  <c r="G87" i="52"/>
  <c r="H85" i="52" s="1"/>
  <c r="G88" i="52"/>
  <c r="G89" i="52" s="1"/>
  <c r="G90" i="52" s="1"/>
  <c r="G87" i="51"/>
  <c r="H85" i="51" s="1"/>
  <c r="G88" i="51"/>
  <c r="G89" i="51" s="1"/>
  <c r="G90" i="51" s="1"/>
  <c r="O21" i="51"/>
  <c r="O22" i="51" s="1"/>
  <c r="O21" i="50"/>
  <c r="O22" i="50" s="1"/>
  <c r="P20" i="50" s="1"/>
  <c r="G87" i="49"/>
  <c r="H85" i="49" s="1"/>
  <c r="P21" i="49"/>
  <c r="P22" i="49" s="1"/>
  <c r="O23" i="48"/>
  <c r="O24" i="48" s="1"/>
  <c r="O9" i="48" s="1"/>
  <c r="O14" i="48" s="1"/>
  <c r="P21" i="48"/>
  <c r="P22" i="48" s="1"/>
  <c r="G87" i="48"/>
  <c r="H85" i="48" s="1"/>
  <c r="G87" i="47"/>
  <c r="H85" i="47" s="1"/>
  <c r="P21" i="47"/>
  <c r="P22" i="47" s="1"/>
  <c r="P20" i="46"/>
  <c r="O23" i="46"/>
  <c r="O24" i="46" s="1"/>
  <c r="O9" i="46" s="1"/>
  <c r="O14" i="46" s="1"/>
  <c r="F88" i="46"/>
  <c r="F89" i="46" s="1"/>
  <c r="F90" i="46" s="1"/>
  <c r="G87" i="46"/>
  <c r="H85" i="46" s="1"/>
  <c r="P21" i="45"/>
  <c r="P22" i="45" s="1"/>
  <c r="O23" i="45"/>
  <c r="O24" i="45" s="1"/>
  <c r="O9" i="45" s="1"/>
  <c r="O14" i="45" s="1"/>
  <c r="H87" i="45"/>
  <c r="H88" i="45" s="1"/>
  <c r="H89" i="45" s="1"/>
  <c r="H90" i="45" s="1"/>
  <c r="D92" i="45" s="1"/>
  <c r="G87" i="44"/>
  <c r="H85" i="44" s="1"/>
  <c r="G88" i="44"/>
  <c r="G89" i="44" s="1"/>
  <c r="G90" i="44" s="1"/>
  <c r="O21" i="44"/>
  <c r="O22" i="44" s="1"/>
  <c r="G87" i="43"/>
  <c r="H85" i="43" s="1"/>
  <c r="P21" i="43"/>
  <c r="P22" i="43" s="1"/>
  <c r="P20" i="42"/>
  <c r="O23" i="42"/>
  <c r="O24" i="42" s="1"/>
  <c r="O9" i="42" s="1"/>
  <c r="O14" i="42" s="1"/>
  <c r="F88" i="42"/>
  <c r="F89" i="42" s="1"/>
  <c r="F90" i="42" s="1"/>
  <c r="G87" i="42"/>
  <c r="H85" i="42" s="1"/>
  <c r="G88" i="42"/>
  <c r="G89" i="42" s="1"/>
  <c r="G90" i="42" s="1"/>
  <c r="P20" i="41"/>
  <c r="O23" i="41"/>
  <c r="O24" i="41" s="1"/>
  <c r="O9" i="41" s="1"/>
  <c r="O14" i="41" s="1"/>
  <c r="H87" i="41"/>
  <c r="H88" i="41"/>
  <c r="H89" i="41" s="1"/>
  <c r="H90" i="41" s="1"/>
  <c r="D92" i="41" s="1"/>
  <c r="G87" i="40"/>
  <c r="H85" i="40" s="1"/>
  <c r="O21" i="40"/>
  <c r="O22" i="40" s="1"/>
  <c r="P20" i="39"/>
  <c r="O23" i="39"/>
  <c r="O24" i="39" s="1"/>
  <c r="O9" i="39" s="1"/>
  <c r="O14" i="39" s="1"/>
  <c r="G87" i="39"/>
  <c r="H85" i="39" s="1"/>
  <c r="G87" i="38"/>
  <c r="H85" i="38" s="1"/>
  <c r="O21" i="38"/>
  <c r="O22" i="38" s="1"/>
  <c r="H87" i="36"/>
  <c r="H88" i="36" s="1"/>
  <c r="H89" i="36" s="1"/>
  <c r="H90" i="36" s="1"/>
  <c r="D92" i="36" s="1"/>
  <c r="P21" i="36"/>
  <c r="P22" i="36" s="1"/>
  <c r="G86" i="35"/>
  <c r="H84" i="35" s="1"/>
  <c r="G87" i="35"/>
  <c r="G88" i="35" s="1"/>
  <c r="G89" i="35" s="1"/>
  <c r="O21" i="35"/>
  <c r="O22" i="35"/>
  <c r="P20" i="35" s="1"/>
  <c r="P20" i="34"/>
  <c r="O23" i="34"/>
  <c r="O24" i="34" s="1"/>
  <c r="O9" i="34" s="1"/>
  <c r="O14" i="34" s="1"/>
  <c r="F87" i="34"/>
  <c r="F88" i="34" s="1"/>
  <c r="F89" i="34" s="1"/>
  <c r="G86" i="34"/>
  <c r="H84" i="34" s="1"/>
  <c r="P20" i="33"/>
  <c r="O23" i="33"/>
  <c r="O24" i="33" s="1"/>
  <c r="O9" i="33" s="1"/>
  <c r="O14" i="33" s="1"/>
  <c r="H86" i="33"/>
  <c r="H87" i="33" s="1"/>
  <c r="H88" i="33" s="1"/>
  <c r="H89" i="33" s="1"/>
  <c r="D91" i="33" s="1"/>
  <c r="P20" i="32"/>
  <c r="O23" i="32"/>
  <c r="O24" i="32" s="1"/>
  <c r="O9" i="32" s="1"/>
  <c r="O14" i="32" s="1"/>
  <c r="G86" i="32"/>
  <c r="H84" i="32" s="1"/>
  <c r="G86" i="31"/>
  <c r="H84" i="31" s="1"/>
  <c r="O21" i="31"/>
  <c r="O22" i="31" s="1"/>
  <c r="P20" i="31" s="1"/>
  <c r="P20" i="30"/>
  <c r="O23" i="30"/>
  <c r="O24" i="30" s="1"/>
  <c r="O9" i="30" s="1"/>
  <c r="O14" i="30" s="1"/>
  <c r="H86" i="30"/>
  <c r="H87" i="30" s="1"/>
  <c r="H88" i="30" s="1"/>
  <c r="H89" i="30" s="1"/>
  <c r="D91" i="30" s="1"/>
  <c r="P20" i="29"/>
  <c r="O23" i="29"/>
  <c r="O24" i="29" s="1"/>
  <c r="O9" i="29" s="1"/>
  <c r="O14" i="29" s="1"/>
  <c r="G87" i="29"/>
  <c r="G88" i="29" s="1"/>
  <c r="G89" i="29" s="1"/>
  <c r="H86" i="29"/>
  <c r="H87" i="29" s="1"/>
  <c r="H88" i="29" s="1"/>
  <c r="H89" i="29" s="1"/>
  <c r="P20" i="28"/>
  <c r="O23" i="28"/>
  <c r="O24" i="28" s="1"/>
  <c r="O9" i="28" s="1"/>
  <c r="O14" i="28" s="1"/>
  <c r="H86" i="28"/>
  <c r="H87" i="28"/>
  <c r="H88" i="28" s="1"/>
  <c r="H89" i="28" s="1"/>
  <c r="D91" i="28" s="1"/>
  <c r="P21" i="27"/>
  <c r="P22" i="27" s="1"/>
  <c r="Q20" i="27" s="1"/>
  <c r="F87" i="27"/>
  <c r="F88" i="27" s="1"/>
  <c r="F89" i="27" s="1"/>
  <c r="O23" i="27"/>
  <c r="O24" i="27" s="1"/>
  <c r="O9" i="27" s="1"/>
  <c r="O14" i="27" s="1"/>
  <c r="G86" i="27"/>
  <c r="H84" i="27" s="1"/>
  <c r="G87" i="27"/>
  <c r="G88" i="27" s="1"/>
  <c r="G89" i="27" s="1"/>
  <c r="Q20" i="26"/>
  <c r="P23" i="26"/>
  <c r="P24" i="26" s="1"/>
  <c r="P9" i="26" s="1"/>
  <c r="P14" i="26" s="1"/>
  <c r="F86" i="26"/>
  <c r="G84" i="26" s="1"/>
  <c r="E87" i="26"/>
  <c r="E88" i="26" s="1"/>
  <c r="E89" i="26" s="1"/>
  <c r="O20" i="25"/>
  <c r="N23" i="25"/>
  <c r="N24" i="25" s="1"/>
  <c r="N9" i="25" s="1"/>
  <c r="N14" i="25" s="1"/>
  <c r="F86" i="25"/>
  <c r="G84" i="25" s="1"/>
  <c r="F87" i="25"/>
  <c r="F88" i="25" s="1"/>
  <c r="F89" i="25" s="1"/>
  <c r="F86" i="24"/>
  <c r="G84" i="24" s="1"/>
  <c r="F87" i="24"/>
  <c r="F88" i="24" s="1"/>
  <c r="F89" i="24" s="1"/>
  <c r="N21" i="24"/>
  <c r="N22" i="24"/>
  <c r="O20" i="24" s="1"/>
  <c r="F86" i="23"/>
  <c r="G84" i="23" s="1"/>
  <c r="N21" i="23"/>
  <c r="N22" i="23" s="1"/>
  <c r="G86" i="22"/>
  <c r="H84" i="22" s="1"/>
  <c r="G87" i="22"/>
  <c r="G88" i="22" s="1"/>
  <c r="G89" i="22" s="1"/>
  <c r="O21" i="22"/>
  <c r="O22" i="22" s="1"/>
  <c r="G86" i="21"/>
  <c r="H84" i="21" s="1"/>
  <c r="O21" i="21"/>
  <c r="O22" i="21" s="1"/>
  <c r="P20" i="21" s="1"/>
  <c r="P21" i="20"/>
  <c r="P22" i="20" s="1"/>
  <c r="O23" i="20"/>
  <c r="O24" i="20" s="1"/>
  <c r="O9" i="20" s="1"/>
  <c r="O14" i="20" s="1"/>
  <c r="H86" i="20"/>
  <c r="H87" i="20"/>
  <c r="H88" i="20" s="1"/>
  <c r="H89" i="20" s="1"/>
  <c r="D91" i="20" s="1"/>
  <c r="F87" i="19"/>
  <c r="F88" i="19" s="1"/>
  <c r="F89" i="19" s="1"/>
  <c r="O21" i="19"/>
  <c r="O22" i="19" s="1"/>
  <c r="G86" i="19"/>
  <c r="H84" i="19" s="1"/>
  <c r="P20" i="18"/>
  <c r="O23" i="18"/>
  <c r="O24" i="18" s="1"/>
  <c r="O9" i="18" s="1"/>
  <c r="O14" i="18" s="1"/>
  <c r="G86" i="18"/>
  <c r="H84" i="18" s="1"/>
  <c r="G87" i="18"/>
  <c r="G88" i="18" s="1"/>
  <c r="G89" i="18" s="1"/>
  <c r="P20" i="17"/>
  <c r="O23" i="17"/>
  <c r="O24" i="17" s="1"/>
  <c r="O9" i="17" s="1"/>
  <c r="O14" i="17" s="1"/>
  <c r="G86" i="17"/>
  <c r="H84" i="17" s="1"/>
  <c r="P20" i="16"/>
  <c r="O23" i="16"/>
  <c r="O24" i="16" s="1"/>
  <c r="O9" i="16" s="1"/>
  <c r="O14" i="16" s="1"/>
  <c r="G87" i="16"/>
  <c r="G88" i="16" s="1"/>
  <c r="G89" i="16" s="1"/>
  <c r="H86" i="16"/>
  <c r="H87" i="16"/>
  <c r="H88" i="16" s="1"/>
  <c r="H89" i="16" s="1"/>
  <c r="G86" i="15"/>
  <c r="H84" i="15" s="1"/>
  <c r="P21" i="15"/>
  <c r="P22" i="15" s="1"/>
  <c r="G86" i="14"/>
  <c r="H84" i="14" s="1"/>
  <c r="O21" i="14"/>
  <c r="O22" i="14" s="1"/>
  <c r="D91" i="66" l="1"/>
  <c r="G87" i="31"/>
  <c r="G88" i="31" s="1"/>
  <c r="G89" i="31" s="1"/>
  <c r="G87" i="32"/>
  <c r="G88" i="32" s="1"/>
  <c r="G89" i="32" s="1"/>
  <c r="G87" i="34"/>
  <c r="G88" i="34" s="1"/>
  <c r="G89" i="34" s="1"/>
  <c r="G87" i="14"/>
  <c r="G88" i="14" s="1"/>
  <c r="G89" i="14" s="1"/>
  <c r="F87" i="23"/>
  <c r="F88" i="23" s="1"/>
  <c r="F89" i="23" s="1"/>
  <c r="G87" i="62"/>
  <c r="G88" i="62" s="1"/>
  <c r="G89" i="62" s="1"/>
  <c r="G87" i="17"/>
  <c r="G88" i="17" s="1"/>
  <c r="G89" i="17" s="1"/>
  <c r="G87" i="19"/>
  <c r="G88" i="19" s="1"/>
  <c r="G89" i="19" s="1"/>
  <c r="N23" i="24"/>
  <c r="N24" i="24" s="1"/>
  <c r="N9" i="24" s="1"/>
  <c r="N14" i="24" s="1"/>
  <c r="G87" i="59"/>
  <c r="G88" i="59" s="1"/>
  <c r="G89" i="59" s="1"/>
  <c r="O20" i="23"/>
  <c r="O21" i="23" s="1"/>
  <c r="O22" i="23" s="1"/>
  <c r="N23" i="23"/>
  <c r="N24" i="23" s="1"/>
  <c r="N9" i="23" s="1"/>
  <c r="N14" i="23" s="1"/>
  <c r="G87" i="56"/>
  <c r="G88" i="56" s="1"/>
  <c r="G89" i="56" s="1"/>
  <c r="G88" i="49"/>
  <c r="G89" i="49" s="1"/>
  <c r="G90" i="49" s="1"/>
  <c r="G88" i="48"/>
  <c r="G89" i="48" s="1"/>
  <c r="G90" i="48" s="1"/>
  <c r="G88" i="47"/>
  <c r="G89" i="47" s="1"/>
  <c r="G90" i="47" s="1"/>
  <c r="G88" i="43"/>
  <c r="G89" i="43" s="1"/>
  <c r="G90" i="43" s="1"/>
  <c r="G88" i="40"/>
  <c r="G89" i="40" s="1"/>
  <c r="G90" i="40" s="1"/>
  <c r="G88" i="39"/>
  <c r="G89" i="39" s="1"/>
  <c r="G90" i="39" s="1"/>
  <c r="G88" i="38"/>
  <c r="G89" i="38" s="1"/>
  <c r="G90" i="38" s="1"/>
  <c r="R21" i="68"/>
  <c r="R22" i="68" s="1"/>
  <c r="Q23" i="68"/>
  <c r="Q24" i="68" s="1"/>
  <c r="Q9" i="68" s="1"/>
  <c r="Q21" i="66"/>
  <c r="Q22" i="66" s="1"/>
  <c r="Q20" i="65"/>
  <c r="P23" i="65"/>
  <c r="P24" i="65" s="1"/>
  <c r="P9" i="65" s="1"/>
  <c r="P14" i="65" s="1"/>
  <c r="Q21" i="64"/>
  <c r="Q22" i="64" s="1"/>
  <c r="R21" i="63"/>
  <c r="R22" i="63" s="1"/>
  <c r="Q23" i="63"/>
  <c r="Q24" i="63" s="1"/>
  <c r="Q9" i="63" s="1"/>
  <c r="Q14" i="63" s="1"/>
  <c r="Q20" i="62"/>
  <c r="P23" i="62"/>
  <c r="P24" i="62" s="1"/>
  <c r="P9" i="62" s="1"/>
  <c r="P14" i="62" s="1"/>
  <c r="H86" i="62"/>
  <c r="H87" i="62"/>
  <c r="H88" i="62" s="1"/>
  <c r="H89" i="62" s="1"/>
  <c r="D91" i="62" s="1"/>
  <c r="P20" i="61"/>
  <c r="O23" i="61"/>
  <c r="O24" i="61" s="1"/>
  <c r="O9" i="61" s="1"/>
  <c r="O14" i="61" s="1"/>
  <c r="H86" i="61"/>
  <c r="H87" i="61" s="1"/>
  <c r="H88" i="61" s="1"/>
  <c r="H89" i="61" s="1"/>
  <c r="D91" i="61" s="1"/>
  <c r="H86" i="60"/>
  <c r="H87" i="60" s="1"/>
  <c r="H88" i="60" s="1"/>
  <c r="H89" i="60" s="1"/>
  <c r="D91" i="60" s="1"/>
  <c r="P21" i="60"/>
  <c r="P22" i="60" s="1"/>
  <c r="Q20" i="59"/>
  <c r="P23" i="59"/>
  <c r="P24" i="59" s="1"/>
  <c r="P9" i="59" s="1"/>
  <c r="P14" i="59" s="1"/>
  <c r="H86" i="59"/>
  <c r="H87" i="59"/>
  <c r="H88" i="59" s="1"/>
  <c r="H89" i="59" s="1"/>
  <c r="D91" i="59" s="1"/>
  <c r="P20" i="58"/>
  <c r="O23" i="58"/>
  <c r="O24" i="58" s="1"/>
  <c r="O9" i="58" s="1"/>
  <c r="O14" i="58" s="1"/>
  <c r="H86" i="58"/>
  <c r="H87" i="58" s="1"/>
  <c r="H88" i="58" s="1"/>
  <c r="H89" i="58" s="1"/>
  <c r="D91" i="58" s="1"/>
  <c r="Q20" i="57"/>
  <c r="P23" i="57"/>
  <c r="P24" i="57" s="1"/>
  <c r="P9" i="57" s="1"/>
  <c r="P14" i="57" s="1"/>
  <c r="G87" i="57"/>
  <c r="G88" i="57" s="1"/>
  <c r="G89" i="57" s="1"/>
  <c r="H86" i="57"/>
  <c r="H87" i="57"/>
  <c r="H88" i="57" s="1"/>
  <c r="H89" i="57" s="1"/>
  <c r="D91" i="57"/>
  <c r="Q20" i="56"/>
  <c r="P23" i="56"/>
  <c r="P24" i="56" s="1"/>
  <c r="P9" i="56" s="1"/>
  <c r="P14" i="56" s="1"/>
  <c r="H86" i="56"/>
  <c r="H87" i="56"/>
  <c r="H88" i="56" s="1"/>
  <c r="H89" i="56" s="1"/>
  <c r="P21" i="55"/>
  <c r="P22" i="55" s="1"/>
  <c r="G87" i="55"/>
  <c r="G88" i="55" s="1"/>
  <c r="G89" i="55" s="1"/>
  <c r="H86" i="55"/>
  <c r="H87" i="55"/>
  <c r="H88" i="55" s="1"/>
  <c r="H89" i="55" s="1"/>
  <c r="Q20" i="54"/>
  <c r="P23" i="54"/>
  <c r="P24" i="54" s="1"/>
  <c r="P9" i="54" s="1"/>
  <c r="P14" i="54" s="1"/>
  <c r="H87" i="54"/>
  <c r="H88" i="54"/>
  <c r="H89" i="54" s="1"/>
  <c r="H90" i="54" s="1"/>
  <c r="D92" i="54" s="1"/>
  <c r="Q20" i="53"/>
  <c r="P23" i="53"/>
  <c r="P24" i="53" s="1"/>
  <c r="P9" i="53" s="1"/>
  <c r="P14" i="53" s="1"/>
  <c r="H87" i="53"/>
  <c r="H88" i="53"/>
  <c r="H89" i="53" s="1"/>
  <c r="H90" i="53" s="1"/>
  <c r="D92" i="53" s="1"/>
  <c r="H87" i="52"/>
  <c r="H88" i="52"/>
  <c r="H89" i="52" s="1"/>
  <c r="H90" i="52" s="1"/>
  <c r="D92" i="52" s="1"/>
  <c r="P21" i="52"/>
  <c r="P22" i="52" s="1"/>
  <c r="P20" i="51"/>
  <c r="O23" i="51"/>
  <c r="O24" i="51" s="1"/>
  <c r="O9" i="51" s="1"/>
  <c r="O14" i="51" s="1"/>
  <c r="H87" i="51"/>
  <c r="H88" i="51"/>
  <c r="H89" i="51" s="1"/>
  <c r="H90" i="51" s="1"/>
  <c r="D92" i="51" s="1"/>
  <c r="P21" i="50"/>
  <c r="P22" i="50" s="1"/>
  <c r="Q20" i="50" s="1"/>
  <c r="O23" i="50"/>
  <c r="O24" i="50" s="1"/>
  <c r="O9" i="50" s="1"/>
  <c r="O14" i="50" s="1"/>
  <c r="Q20" i="49"/>
  <c r="P23" i="49"/>
  <c r="P24" i="49" s="1"/>
  <c r="P9" i="49" s="1"/>
  <c r="P14" i="49" s="1"/>
  <c r="H87" i="49"/>
  <c r="H88" i="49" s="1"/>
  <c r="H89" i="49" s="1"/>
  <c r="H90" i="49" s="1"/>
  <c r="D92" i="49" s="1"/>
  <c r="Q20" i="48"/>
  <c r="P23" i="48"/>
  <c r="P24" i="48" s="1"/>
  <c r="P9" i="48" s="1"/>
  <c r="P14" i="48" s="1"/>
  <c r="H87" i="48"/>
  <c r="H88" i="48"/>
  <c r="H89" i="48" s="1"/>
  <c r="H90" i="48" s="1"/>
  <c r="D92" i="48" s="1"/>
  <c r="Q20" i="47"/>
  <c r="P23" i="47"/>
  <c r="P24" i="47" s="1"/>
  <c r="P9" i="47" s="1"/>
  <c r="P14" i="47" s="1"/>
  <c r="H87" i="47"/>
  <c r="H88" i="47" s="1"/>
  <c r="H89" i="47" s="1"/>
  <c r="H90" i="47" s="1"/>
  <c r="D92" i="47" s="1"/>
  <c r="G88" i="46"/>
  <c r="G89" i="46" s="1"/>
  <c r="G90" i="46" s="1"/>
  <c r="H87" i="46"/>
  <c r="H88" i="46" s="1"/>
  <c r="H89" i="46" s="1"/>
  <c r="H90" i="46" s="1"/>
  <c r="P22" i="46"/>
  <c r="Q20" i="46" s="1"/>
  <c r="P21" i="46"/>
  <c r="Q20" i="45"/>
  <c r="P23" i="45"/>
  <c r="P24" i="45" s="1"/>
  <c r="P9" i="45" s="1"/>
  <c r="P14" i="45" s="1"/>
  <c r="P20" i="44"/>
  <c r="O23" i="44"/>
  <c r="O24" i="44" s="1"/>
  <c r="O9" i="44" s="1"/>
  <c r="O14" i="44" s="1"/>
  <c r="H87" i="44"/>
  <c r="H88" i="44"/>
  <c r="H89" i="44" s="1"/>
  <c r="H90" i="44" s="1"/>
  <c r="D92" i="44" s="1"/>
  <c r="Q20" i="43"/>
  <c r="P23" i="43"/>
  <c r="P24" i="43" s="1"/>
  <c r="P9" i="43" s="1"/>
  <c r="P14" i="43" s="1"/>
  <c r="H87" i="43"/>
  <c r="H88" i="43" s="1"/>
  <c r="H89" i="43" s="1"/>
  <c r="H90" i="43" s="1"/>
  <c r="D92" i="43" s="1"/>
  <c r="H87" i="42"/>
  <c r="H88" i="42" s="1"/>
  <c r="H89" i="42" s="1"/>
  <c r="H90" i="42" s="1"/>
  <c r="D92" i="42" s="1"/>
  <c r="P21" i="42"/>
  <c r="P22" i="42" s="1"/>
  <c r="P21" i="41"/>
  <c r="P22" i="41" s="1"/>
  <c r="P20" i="40"/>
  <c r="O23" i="40"/>
  <c r="O24" i="40" s="1"/>
  <c r="O9" i="40" s="1"/>
  <c r="O14" i="40" s="1"/>
  <c r="H87" i="40"/>
  <c r="H88" i="40"/>
  <c r="H89" i="40" s="1"/>
  <c r="H90" i="40" s="1"/>
  <c r="D92" i="40" s="1"/>
  <c r="H87" i="39"/>
  <c r="H88" i="39"/>
  <c r="H89" i="39" s="1"/>
  <c r="H90" i="39" s="1"/>
  <c r="D92" i="39" s="1"/>
  <c r="P21" i="39"/>
  <c r="P22" i="39"/>
  <c r="Q20" i="39" s="1"/>
  <c r="P20" i="38"/>
  <c r="O23" i="38"/>
  <c r="O24" i="38" s="1"/>
  <c r="O9" i="38" s="1"/>
  <c r="O14" i="38" s="1"/>
  <c r="H87" i="38"/>
  <c r="H88" i="38"/>
  <c r="H89" i="38" s="1"/>
  <c r="H90" i="38" s="1"/>
  <c r="D92" i="38" s="1"/>
  <c r="Q20" i="36"/>
  <c r="P23" i="36"/>
  <c r="P24" i="36" s="1"/>
  <c r="P9" i="36" s="1"/>
  <c r="P14" i="36" s="1"/>
  <c r="O23" i="35"/>
  <c r="O24" i="35" s="1"/>
  <c r="O9" i="35" s="1"/>
  <c r="O14" i="35" s="1"/>
  <c r="P21" i="35"/>
  <c r="P22" i="35" s="1"/>
  <c r="H86" i="35"/>
  <c r="H87" i="35" s="1"/>
  <c r="H88" i="35" s="1"/>
  <c r="H89" i="35" s="1"/>
  <c r="D91" i="35" s="1"/>
  <c r="H86" i="34"/>
  <c r="H87" i="34"/>
  <c r="H88" i="34" s="1"/>
  <c r="H89" i="34" s="1"/>
  <c r="D91" i="34" s="1"/>
  <c r="P21" i="34"/>
  <c r="P22" i="34" s="1"/>
  <c r="P21" i="33"/>
  <c r="P22" i="33" s="1"/>
  <c r="H86" i="32"/>
  <c r="H87" i="32" s="1"/>
  <c r="H88" i="32" s="1"/>
  <c r="H89" i="32" s="1"/>
  <c r="D91" i="32" s="1"/>
  <c r="P21" i="32"/>
  <c r="P22" i="32" s="1"/>
  <c r="P21" i="31"/>
  <c r="P22" i="31" s="1"/>
  <c r="O23" i="31"/>
  <c r="O24" i="31" s="1"/>
  <c r="O9" i="31" s="1"/>
  <c r="O14" i="31" s="1"/>
  <c r="H86" i="31"/>
  <c r="H87" i="31"/>
  <c r="H88" i="31" s="1"/>
  <c r="H89" i="31" s="1"/>
  <c r="D91" i="31" s="1"/>
  <c r="P21" i="30"/>
  <c r="P22" i="30" s="1"/>
  <c r="Q20" i="30" s="1"/>
  <c r="D91" i="29"/>
  <c r="P21" i="29"/>
  <c r="P22" i="29" s="1"/>
  <c r="P21" i="28"/>
  <c r="P22" i="28" s="1"/>
  <c r="H86" i="27"/>
  <c r="H87" i="27"/>
  <c r="H88" i="27" s="1"/>
  <c r="H89" i="27" s="1"/>
  <c r="D91" i="27" s="1"/>
  <c r="Q21" i="27"/>
  <c r="Q22" i="27" s="1"/>
  <c r="P23" i="27"/>
  <c r="P24" i="27" s="1"/>
  <c r="P9" i="27" s="1"/>
  <c r="P14" i="27" s="1"/>
  <c r="F87" i="26"/>
  <c r="F88" i="26" s="1"/>
  <c r="F89" i="26" s="1"/>
  <c r="G86" i="26"/>
  <c r="G87" i="26" s="1"/>
  <c r="G88" i="26" s="1"/>
  <c r="G89" i="26" s="1"/>
  <c r="C91" i="26" s="1"/>
  <c r="Q21" i="26"/>
  <c r="Q22" i="26" s="1"/>
  <c r="G86" i="25"/>
  <c r="G87" i="25" s="1"/>
  <c r="G88" i="25" s="1"/>
  <c r="G89" i="25" s="1"/>
  <c r="C91" i="25" s="1"/>
  <c r="O21" i="25"/>
  <c r="O22" i="25" s="1"/>
  <c r="O21" i="24"/>
  <c r="O22" i="24" s="1"/>
  <c r="G86" i="24"/>
  <c r="G87" i="24" s="1"/>
  <c r="G88" i="24" s="1"/>
  <c r="G89" i="24" s="1"/>
  <c r="C91" i="24" s="1"/>
  <c r="G86" i="23"/>
  <c r="G87" i="23"/>
  <c r="G88" i="23" s="1"/>
  <c r="G89" i="23" s="1"/>
  <c r="P20" i="22"/>
  <c r="O23" i="22"/>
  <c r="O24" i="22" s="1"/>
  <c r="O9" i="22" s="1"/>
  <c r="O14" i="22" s="1"/>
  <c r="H86" i="22"/>
  <c r="H87" i="22"/>
  <c r="H88" i="22" s="1"/>
  <c r="H89" i="22" s="1"/>
  <c r="D91" i="22" s="1"/>
  <c r="O23" i="21"/>
  <c r="O24" i="21" s="1"/>
  <c r="O9" i="21" s="1"/>
  <c r="O14" i="21" s="1"/>
  <c r="P21" i="21"/>
  <c r="P22" i="21" s="1"/>
  <c r="G87" i="21"/>
  <c r="G88" i="21" s="1"/>
  <c r="G89" i="21" s="1"/>
  <c r="H86" i="21"/>
  <c r="H87" i="21" s="1"/>
  <c r="H88" i="21" s="1"/>
  <c r="H89" i="21" s="1"/>
  <c r="D91" i="21" s="1"/>
  <c r="Q20" i="20"/>
  <c r="P23" i="20"/>
  <c r="P24" i="20" s="1"/>
  <c r="P9" i="20" s="1"/>
  <c r="P14" i="20" s="1"/>
  <c r="P20" i="19"/>
  <c r="O23" i="19"/>
  <c r="O24" i="19" s="1"/>
  <c r="O9" i="19" s="1"/>
  <c r="O14" i="19" s="1"/>
  <c r="H86" i="19"/>
  <c r="H87" i="19" s="1"/>
  <c r="H88" i="19" s="1"/>
  <c r="H89" i="19" s="1"/>
  <c r="D91" i="19" s="1"/>
  <c r="P21" i="18"/>
  <c r="P22" i="18" s="1"/>
  <c r="H86" i="18"/>
  <c r="H87" i="18"/>
  <c r="H88" i="18" s="1"/>
  <c r="H89" i="18" s="1"/>
  <c r="D91" i="18" s="1"/>
  <c r="H86" i="17"/>
  <c r="H87" i="17" s="1"/>
  <c r="H88" i="17" s="1"/>
  <c r="H89" i="17" s="1"/>
  <c r="D91" i="17" s="1"/>
  <c r="P21" i="17"/>
  <c r="P22" i="17"/>
  <c r="Q20" i="17" s="1"/>
  <c r="D91" i="16"/>
  <c r="P21" i="16"/>
  <c r="P22" i="16" s="1"/>
  <c r="Q20" i="15"/>
  <c r="P23" i="15"/>
  <c r="P24" i="15" s="1"/>
  <c r="P9" i="15" s="1"/>
  <c r="P14" i="15" s="1"/>
  <c r="G87" i="15"/>
  <c r="G88" i="15" s="1"/>
  <c r="G89" i="15" s="1"/>
  <c r="H86" i="15"/>
  <c r="H87" i="15"/>
  <c r="H88" i="15" s="1"/>
  <c r="H89" i="15" s="1"/>
  <c r="P20" i="14"/>
  <c r="O23" i="14"/>
  <c r="O24" i="14" s="1"/>
  <c r="O9" i="14" s="1"/>
  <c r="O14" i="14" s="1"/>
  <c r="H86" i="14"/>
  <c r="H87" i="14"/>
  <c r="H88" i="14" s="1"/>
  <c r="H89" i="14" s="1"/>
  <c r="D91" i="14" s="1"/>
  <c r="C91" i="23" l="1"/>
  <c r="D91" i="56"/>
  <c r="D91" i="55"/>
  <c r="D92" i="46"/>
  <c r="S20" i="68"/>
  <c r="R23" i="68"/>
  <c r="R24" i="68" s="1"/>
  <c r="R9" i="68" s="1"/>
  <c r="R20" i="66"/>
  <c r="Q23" i="66"/>
  <c r="Q24" i="66" s="1"/>
  <c r="Q9" i="66" s="1"/>
  <c r="Q14" i="66" s="1"/>
  <c r="Q21" i="65"/>
  <c r="Q22" i="65" s="1"/>
  <c r="R20" i="64"/>
  <c r="Q23" i="64"/>
  <c r="Q24" i="64" s="1"/>
  <c r="Q9" i="64" s="1"/>
  <c r="Q14" i="64" s="1"/>
  <c r="S20" i="63"/>
  <c r="R23" i="63"/>
  <c r="R24" i="63" s="1"/>
  <c r="R9" i="63" s="1"/>
  <c r="R14" i="63" s="1"/>
  <c r="Q21" i="62"/>
  <c r="Q22" i="62" s="1"/>
  <c r="P21" i="61"/>
  <c r="P22" i="61" s="1"/>
  <c r="Q20" i="60"/>
  <c r="P23" i="60"/>
  <c r="P24" i="60" s="1"/>
  <c r="P9" i="60" s="1"/>
  <c r="P14" i="60" s="1"/>
  <c r="Q21" i="59"/>
  <c r="Q22" i="59" s="1"/>
  <c r="P21" i="58"/>
  <c r="P22" i="58" s="1"/>
  <c r="Q20" i="58" s="1"/>
  <c r="Q21" i="57"/>
  <c r="Q22" i="57" s="1"/>
  <c r="Q21" i="56"/>
  <c r="Q22" i="56" s="1"/>
  <c r="R20" i="56" s="1"/>
  <c r="Q20" i="55"/>
  <c r="P23" i="55"/>
  <c r="P24" i="55" s="1"/>
  <c r="P9" i="55" s="1"/>
  <c r="P14" i="55" s="1"/>
  <c r="Q21" i="54"/>
  <c r="Q22" i="54" s="1"/>
  <c r="Q21" i="53"/>
  <c r="Q22" i="53" s="1"/>
  <c r="Q20" i="52"/>
  <c r="P23" i="52"/>
  <c r="P24" i="52" s="1"/>
  <c r="P9" i="52" s="1"/>
  <c r="P14" i="52" s="1"/>
  <c r="P21" i="51"/>
  <c r="P22" i="51" s="1"/>
  <c r="Q21" i="50"/>
  <c r="Q22" i="50" s="1"/>
  <c r="P23" i="50"/>
  <c r="P24" i="50" s="1"/>
  <c r="P9" i="50" s="1"/>
  <c r="P14" i="50" s="1"/>
  <c r="Q21" i="49"/>
  <c r="Q22" i="49" s="1"/>
  <c r="Q21" i="48"/>
  <c r="Q22" i="48" s="1"/>
  <c r="Q21" i="47"/>
  <c r="Q22" i="47" s="1"/>
  <c r="Q21" i="46"/>
  <c r="Q22" i="46" s="1"/>
  <c r="P23" i="46"/>
  <c r="P24" i="46" s="1"/>
  <c r="P9" i="46" s="1"/>
  <c r="P14" i="46" s="1"/>
  <c r="Q21" i="45"/>
  <c r="Q22" i="45" s="1"/>
  <c r="P21" i="44"/>
  <c r="P22" i="44" s="1"/>
  <c r="Q21" i="43"/>
  <c r="Q22" i="43" s="1"/>
  <c r="Q20" i="42"/>
  <c r="P23" i="42"/>
  <c r="P24" i="42" s="1"/>
  <c r="P9" i="42" s="1"/>
  <c r="P14" i="42" s="1"/>
  <c r="Q20" i="41"/>
  <c r="P23" i="41"/>
  <c r="P24" i="41" s="1"/>
  <c r="P9" i="41" s="1"/>
  <c r="P14" i="41" s="1"/>
  <c r="P21" i="40"/>
  <c r="P22" i="40" s="1"/>
  <c r="Q21" i="39"/>
  <c r="Q22" i="39" s="1"/>
  <c r="P23" i="39"/>
  <c r="P24" i="39" s="1"/>
  <c r="P9" i="39" s="1"/>
  <c r="P14" i="39" s="1"/>
  <c r="P21" i="38"/>
  <c r="P22" i="38" s="1"/>
  <c r="Q21" i="36"/>
  <c r="Q22" i="36" s="1"/>
  <c r="Q20" i="35"/>
  <c r="P23" i="35"/>
  <c r="P24" i="35" s="1"/>
  <c r="P9" i="35" s="1"/>
  <c r="P14" i="35" s="1"/>
  <c r="Q20" i="34"/>
  <c r="P23" i="34"/>
  <c r="P24" i="34" s="1"/>
  <c r="P9" i="34" s="1"/>
  <c r="P14" i="34" s="1"/>
  <c r="Q20" i="33"/>
  <c r="P23" i="33"/>
  <c r="P24" i="33" s="1"/>
  <c r="P9" i="33" s="1"/>
  <c r="P14" i="33" s="1"/>
  <c r="Q20" i="32"/>
  <c r="P23" i="32"/>
  <c r="P24" i="32" s="1"/>
  <c r="P9" i="32" s="1"/>
  <c r="P14" i="32" s="1"/>
  <c r="Q20" i="31"/>
  <c r="P23" i="31"/>
  <c r="P24" i="31" s="1"/>
  <c r="P9" i="31" s="1"/>
  <c r="P14" i="31" s="1"/>
  <c r="Q21" i="30"/>
  <c r="Q22" i="30" s="1"/>
  <c r="P23" i="30"/>
  <c r="P24" i="30" s="1"/>
  <c r="P9" i="30" s="1"/>
  <c r="P14" i="30" s="1"/>
  <c r="Q20" i="29"/>
  <c r="P23" i="29"/>
  <c r="P24" i="29" s="1"/>
  <c r="P9" i="29" s="1"/>
  <c r="P14" i="29" s="1"/>
  <c r="Q20" i="28"/>
  <c r="P23" i="28"/>
  <c r="P24" i="28" s="1"/>
  <c r="P9" i="28" s="1"/>
  <c r="P14" i="28" s="1"/>
  <c r="R20" i="27"/>
  <c r="Q23" i="27"/>
  <c r="Q24" i="27" s="1"/>
  <c r="Q9" i="27" s="1"/>
  <c r="Q14" i="27" s="1"/>
  <c r="R20" i="26"/>
  <c r="Q23" i="26"/>
  <c r="Q24" i="26" s="1"/>
  <c r="Q9" i="26" s="1"/>
  <c r="Q14" i="26" s="1"/>
  <c r="P20" i="25"/>
  <c r="O23" i="25"/>
  <c r="O24" i="25" s="1"/>
  <c r="O9" i="25" s="1"/>
  <c r="O14" i="25" s="1"/>
  <c r="P20" i="24"/>
  <c r="O23" i="24"/>
  <c r="O24" i="24" s="1"/>
  <c r="O9" i="24" s="1"/>
  <c r="O14" i="24" s="1"/>
  <c r="P20" i="23"/>
  <c r="O23" i="23"/>
  <c r="O24" i="23" s="1"/>
  <c r="O9" i="23" s="1"/>
  <c r="O14" i="23" s="1"/>
  <c r="P21" i="22"/>
  <c r="P22" i="22" s="1"/>
  <c r="Q20" i="21"/>
  <c r="P23" i="21"/>
  <c r="P24" i="21" s="1"/>
  <c r="P9" i="21" s="1"/>
  <c r="P14" i="21" s="1"/>
  <c r="Q21" i="20"/>
  <c r="Q22" i="20" s="1"/>
  <c r="P21" i="19"/>
  <c r="P22" i="19" s="1"/>
  <c r="Q20" i="18"/>
  <c r="P23" i="18"/>
  <c r="P24" i="18" s="1"/>
  <c r="P9" i="18" s="1"/>
  <c r="P14" i="18" s="1"/>
  <c r="P23" i="17"/>
  <c r="P24" i="17" s="1"/>
  <c r="P9" i="17" s="1"/>
  <c r="P14" i="17" s="1"/>
  <c r="Q21" i="17"/>
  <c r="Q22" i="17" s="1"/>
  <c r="Q20" i="16"/>
  <c r="P23" i="16"/>
  <c r="P24" i="16" s="1"/>
  <c r="P9" i="16" s="1"/>
  <c r="P14" i="16" s="1"/>
  <c r="D91" i="15"/>
  <c r="Q21" i="15"/>
  <c r="Q22" i="15" s="1"/>
  <c r="P21" i="14"/>
  <c r="P22" i="14" s="1"/>
  <c r="S21" i="68" l="1"/>
  <c r="S22" i="68" s="1"/>
  <c r="R21" i="66"/>
  <c r="R22" i="66" s="1"/>
  <c r="R20" i="65"/>
  <c r="Q23" i="65"/>
  <c r="Q24" i="65" s="1"/>
  <c r="Q9" i="65" s="1"/>
  <c r="Q14" i="65" s="1"/>
  <c r="R21" i="64"/>
  <c r="R22" i="64" s="1"/>
  <c r="S21" i="63"/>
  <c r="S22" i="63" s="1"/>
  <c r="R20" i="62"/>
  <c r="Q23" i="62"/>
  <c r="Q24" i="62" s="1"/>
  <c r="Q9" i="62" s="1"/>
  <c r="Q14" i="62" s="1"/>
  <c r="Q20" i="61"/>
  <c r="P23" i="61"/>
  <c r="P24" i="61" s="1"/>
  <c r="P9" i="61" s="1"/>
  <c r="P14" i="61" s="1"/>
  <c r="Q21" i="60"/>
  <c r="Q22" i="60" s="1"/>
  <c r="R20" i="59"/>
  <c r="Q23" i="59"/>
  <c r="Q24" i="59" s="1"/>
  <c r="Q9" i="59" s="1"/>
  <c r="Q14" i="59" s="1"/>
  <c r="Q21" i="58"/>
  <c r="Q22" i="58" s="1"/>
  <c r="P23" i="58"/>
  <c r="P24" i="58" s="1"/>
  <c r="P9" i="58" s="1"/>
  <c r="P14" i="58" s="1"/>
  <c r="R20" i="57"/>
  <c r="Q23" i="57"/>
  <c r="Q24" i="57" s="1"/>
  <c r="Q9" i="57" s="1"/>
  <c r="Q14" i="57" s="1"/>
  <c r="R21" i="56"/>
  <c r="R22" i="56" s="1"/>
  <c r="Q23" i="56"/>
  <c r="Q24" i="56" s="1"/>
  <c r="Q9" i="56" s="1"/>
  <c r="Q14" i="56" s="1"/>
  <c r="Q21" i="55"/>
  <c r="Q22" i="55" s="1"/>
  <c r="R20" i="54"/>
  <c r="Q23" i="54"/>
  <c r="Q24" i="54" s="1"/>
  <c r="Q9" i="54" s="1"/>
  <c r="Q14" i="54" s="1"/>
  <c r="R20" i="53"/>
  <c r="Q23" i="53"/>
  <c r="Q24" i="53" s="1"/>
  <c r="Q9" i="53" s="1"/>
  <c r="Q14" i="53" s="1"/>
  <c r="Q21" i="52"/>
  <c r="Q22" i="52" s="1"/>
  <c r="Q20" i="51"/>
  <c r="P23" i="51"/>
  <c r="P24" i="51" s="1"/>
  <c r="P9" i="51" s="1"/>
  <c r="P14" i="51" s="1"/>
  <c r="R20" i="50"/>
  <c r="Q23" i="50"/>
  <c r="Q24" i="50" s="1"/>
  <c r="Q9" i="50" s="1"/>
  <c r="Q14" i="50" s="1"/>
  <c r="R20" i="49"/>
  <c r="Q23" i="49"/>
  <c r="Q24" i="49" s="1"/>
  <c r="Q9" i="49" s="1"/>
  <c r="Q14" i="49" s="1"/>
  <c r="R20" i="48"/>
  <c r="Q23" i="48"/>
  <c r="Q24" i="48" s="1"/>
  <c r="Q9" i="48" s="1"/>
  <c r="Q14" i="48" s="1"/>
  <c r="R20" i="47"/>
  <c r="Q23" i="47"/>
  <c r="Q24" i="47" s="1"/>
  <c r="Q9" i="47" s="1"/>
  <c r="Q14" i="47" s="1"/>
  <c r="R20" i="46"/>
  <c r="Q23" i="46"/>
  <c r="Q24" i="46" s="1"/>
  <c r="Q9" i="46" s="1"/>
  <c r="Q14" i="46" s="1"/>
  <c r="R20" i="45"/>
  <c r="Q23" i="45"/>
  <c r="Q24" i="45" s="1"/>
  <c r="Q9" i="45" s="1"/>
  <c r="Q14" i="45" s="1"/>
  <c r="Q20" i="44"/>
  <c r="P23" i="44"/>
  <c r="P24" i="44" s="1"/>
  <c r="P9" i="44" s="1"/>
  <c r="P14" i="44" s="1"/>
  <c r="R20" i="43"/>
  <c r="Q23" i="43"/>
  <c r="Q24" i="43" s="1"/>
  <c r="Q9" i="43" s="1"/>
  <c r="Q14" i="43" s="1"/>
  <c r="Q21" i="42"/>
  <c r="Q22" i="42" s="1"/>
  <c r="Q21" i="41"/>
  <c r="Q22" i="41" s="1"/>
  <c r="Q20" i="40"/>
  <c r="P23" i="40"/>
  <c r="P24" i="40" s="1"/>
  <c r="P9" i="40" s="1"/>
  <c r="P14" i="40" s="1"/>
  <c r="R20" i="39"/>
  <c r="Q23" i="39"/>
  <c r="Q24" i="39" s="1"/>
  <c r="Q9" i="39" s="1"/>
  <c r="Q14" i="39" s="1"/>
  <c r="Q20" i="38"/>
  <c r="P23" i="38"/>
  <c r="P24" i="38" s="1"/>
  <c r="P9" i="38" s="1"/>
  <c r="P14" i="38" s="1"/>
  <c r="R20" i="36"/>
  <c r="Q23" i="36"/>
  <c r="Q24" i="36" s="1"/>
  <c r="Q9" i="36" s="1"/>
  <c r="Q14" i="36" s="1"/>
  <c r="Q21" i="35"/>
  <c r="Q22" i="35" s="1"/>
  <c r="Q21" i="34"/>
  <c r="Q22" i="34" s="1"/>
  <c r="Q21" i="33"/>
  <c r="Q22" i="33" s="1"/>
  <c r="Q21" i="32"/>
  <c r="Q22" i="32" s="1"/>
  <c r="Q21" i="31"/>
  <c r="Q22" i="31" s="1"/>
  <c r="R20" i="30"/>
  <c r="Q23" i="30"/>
  <c r="Q24" i="30" s="1"/>
  <c r="Q9" i="30" s="1"/>
  <c r="Q14" i="30" s="1"/>
  <c r="Q21" i="29"/>
  <c r="Q22" i="29" s="1"/>
  <c r="Q21" i="28"/>
  <c r="Q22" i="28" s="1"/>
  <c r="R21" i="27"/>
  <c r="R22" i="27" s="1"/>
  <c r="R21" i="26"/>
  <c r="R22" i="26" s="1"/>
  <c r="P21" i="25"/>
  <c r="P22" i="25" s="1"/>
  <c r="P21" i="24"/>
  <c r="P22" i="24" s="1"/>
  <c r="P21" i="23"/>
  <c r="P22" i="23" s="1"/>
  <c r="Q20" i="22"/>
  <c r="P23" i="22"/>
  <c r="P24" i="22" s="1"/>
  <c r="P9" i="22" s="1"/>
  <c r="P14" i="22" s="1"/>
  <c r="Q21" i="21"/>
  <c r="Q22" i="21" s="1"/>
  <c r="R20" i="20"/>
  <c r="Q23" i="20"/>
  <c r="Q24" i="20" s="1"/>
  <c r="Q9" i="20" s="1"/>
  <c r="Q14" i="20" s="1"/>
  <c r="Q20" i="19"/>
  <c r="P23" i="19"/>
  <c r="P24" i="19" s="1"/>
  <c r="P9" i="19" s="1"/>
  <c r="P14" i="19" s="1"/>
  <c r="Q21" i="18"/>
  <c r="Q22" i="18" s="1"/>
  <c r="R20" i="17"/>
  <c r="Q23" i="17"/>
  <c r="Q24" i="17" s="1"/>
  <c r="Q9" i="17" s="1"/>
  <c r="Q14" i="17" s="1"/>
  <c r="Q21" i="16"/>
  <c r="Q22" i="16" s="1"/>
  <c r="R20" i="15"/>
  <c r="Q23" i="15"/>
  <c r="Q24" i="15" s="1"/>
  <c r="Q9" i="15" s="1"/>
  <c r="Q14" i="15" s="1"/>
  <c r="Q20" i="14"/>
  <c r="P23" i="14"/>
  <c r="P24" i="14" s="1"/>
  <c r="P9" i="14" s="1"/>
  <c r="P14" i="14" s="1"/>
  <c r="T20" i="68" l="1"/>
  <c r="S23" i="68"/>
  <c r="S24" i="68" s="1"/>
  <c r="S9" i="68" s="1"/>
  <c r="S20" i="66"/>
  <c r="R23" i="66"/>
  <c r="R24" i="66" s="1"/>
  <c r="R9" i="66" s="1"/>
  <c r="R14" i="66" s="1"/>
  <c r="R21" i="65"/>
  <c r="R22" i="65" s="1"/>
  <c r="S20" i="64"/>
  <c r="R23" i="64"/>
  <c r="R24" i="64" s="1"/>
  <c r="R9" i="64" s="1"/>
  <c r="R14" i="64" s="1"/>
  <c r="T20" i="63"/>
  <c r="S23" i="63"/>
  <c r="S24" i="63" s="1"/>
  <c r="S9" i="63" s="1"/>
  <c r="S14" i="63" s="1"/>
  <c r="R21" i="62"/>
  <c r="R22" i="62" s="1"/>
  <c r="Q21" i="61"/>
  <c r="Q22" i="61" s="1"/>
  <c r="R20" i="60"/>
  <c r="Q23" i="60"/>
  <c r="Q24" i="60" s="1"/>
  <c r="Q9" i="60" s="1"/>
  <c r="Q14" i="60" s="1"/>
  <c r="R21" i="59"/>
  <c r="R22" i="59" s="1"/>
  <c r="R20" i="58"/>
  <c r="Q23" i="58"/>
  <c r="Q24" i="58" s="1"/>
  <c r="Q9" i="58" s="1"/>
  <c r="Q14" i="58" s="1"/>
  <c r="R21" i="57"/>
  <c r="R22" i="57" s="1"/>
  <c r="S20" i="56"/>
  <c r="R23" i="56"/>
  <c r="R24" i="56" s="1"/>
  <c r="R9" i="56" s="1"/>
  <c r="R14" i="56" s="1"/>
  <c r="R20" i="55"/>
  <c r="Q23" i="55"/>
  <c r="Q24" i="55" s="1"/>
  <c r="Q9" i="55" s="1"/>
  <c r="Q14" i="55" s="1"/>
  <c r="R21" i="54"/>
  <c r="R22" i="54" s="1"/>
  <c r="S20" i="54" s="1"/>
  <c r="R21" i="53"/>
  <c r="R22" i="53" s="1"/>
  <c r="R20" i="52"/>
  <c r="Q23" i="52"/>
  <c r="Q24" i="52" s="1"/>
  <c r="Q9" i="52" s="1"/>
  <c r="Q14" i="52" s="1"/>
  <c r="Q21" i="51"/>
  <c r="Q22" i="51" s="1"/>
  <c r="R21" i="50"/>
  <c r="R22" i="50" s="1"/>
  <c r="R21" i="49"/>
  <c r="R22" i="49" s="1"/>
  <c r="R21" i="48"/>
  <c r="R22" i="48" s="1"/>
  <c r="R21" i="47"/>
  <c r="R22" i="47" s="1"/>
  <c r="R21" i="46"/>
  <c r="R22" i="46" s="1"/>
  <c r="R21" i="45"/>
  <c r="R22" i="45" s="1"/>
  <c r="Q21" i="44"/>
  <c r="Q22" i="44" s="1"/>
  <c r="R21" i="43"/>
  <c r="R22" i="43" s="1"/>
  <c r="R20" i="42"/>
  <c r="Q23" i="42"/>
  <c r="Q24" i="42" s="1"/>
  <c r="Q9" i="42" s="1"/>
  <c r="Q14" i="42" s="1"/>
  <c r="R20" i="41"/>
  <c r="Q23" i="41"/>
  <c r="Q24" i="41" s="1"/>
  <c r="Q9" i="41" s="1"/>
  <c r="Q14" i="41" s="1"/>
  <c r="Q21" i="40"/>
  <c r="Q22" i="40" s="1"/>
  <c r="R21" i="39"/>
  <c r="R22" i="39" s="1"/>
  <c r="Q21" i="38"/>
  <c r="Q22" i="38" s="1"/>
  <c r="R21" i="36"/>
  <c r="R22" i="36" s="1"/>
  <c r="R20" i="35"/>
  <c r="Q23" i="35"/>
  <c r="Q24" i="35" s="1"/>
  <c r="Q9" i="35" s="1"/>
  <c r="Q14" i="35" s="1"/>
  <c r="R20" i="34"/>
  <c r="Q23" i="34"/>
  <c r="Q24" i="34" s="1"/>
  <c r="Q9" i="34" s="1"/>
  <c r="Q14" i="34" s="1"/>
  <c r="R20" i="33"/>
  <c r="Q23" i="33"/>
  <c r="Q24" i="33" s="1"/>
  <c r="Q9" i="33" s="1"/>
  <c r="Q14" i="33" s="1"/>
  <c r="R20" i="32"/>
  <c r="Q23" i="32"/>
  <c r="Q24" i="32" s="1"/>
  <c r="Q9" i="32" s="1"/>
  <c r="Q14" i="32" s="1"/>
  <c r="R20" i="31"/>
  <c r="Q23" i="31"/>
  <c r="Q24" i="31" s="1"/>
  <c r="Q9" i="31" s="1"/>
  <c r="Q14" i="31" s="1"/>
  <c r="R21" i="30"/>
  <c r="R22" i="30" s="1"/>
  <c r="R20" i="29"/>
  <c r="Q23" i="29"/>
  <c r="Q24" i="29" s="1"/>
  <c r="Q9" i="29" s="1"/>
  <c r="Q14" i="29" s="1"/>
  <c r="R20" i="28"/>
  <c r="Q23" i="28"/>
  <c r="Q24" i="28" s="1"/>
  <c r="Q9" i="28" s="1"/>
  <c r="Q14" i="28" s="1"/>
  <c r="S20" i="27"/>
  <c r="R23" i="27"/>
  <c r="R24" i="27" s="1"/>
  <c r="R9" i="27" s="1"/>
  <c r="R14" i="27" s="1"/>
  <c r="S20" i="26"/>
  <c r="R23" i="26"/>
  <c r="R24" i="26" s="1"/>
  <c r="R9" i="26" s="1"/>
  <c r="R14" i="26" s="1"/>
  <c r="Q20" i="25"/>
  <c r="P23" i="25"/>
  <c r="P24" i="25" s="1"/>
  <c r="P9" i="25" s="1"/>
  <c r="P14" i="25" s="1"/>
  <c r="Q20" i="24"/>
  <c r="P23" i="24"/>
  <c r="P24" i="24" s="1"/>
  <c r="P9" i="24" s="1"/>
  <c r="P14" i="24" s="1"/>
  <c r="Q20" i="23"/>
  <c r="P23" i="23"/>
  <c r="P24" i="23" s="1"/>
  <c r="P9" i="23" s="1"/>
  <c r="P14" i="23" s="1"/>
  <c r="Q21" i="22"/>
  <c r="Q22" i="22" s="1"/>
  <c r="R20" i="21"/>
  <c r="Q23" i="21"/>
  <c r="Q24" i="21" s="1"/>
  <c r="Q9" i="21" s="1"/>
  <c r="Q14" i="21" s="1"/>
  <c r="R21" i="20"/>
  <c r="R22" i="20" s="1"/>
  <c r="Q21" i="19"/>
  <c r="Q22" i="19" s="1"/>
  <c r="R20" i="19" s="1"/>
  <c r="R20" i="18"/>
  <c r="Q23" i="18"/>
  <c r="Q24" i="18" s="1"/>
  <c r="Q9" i="18" s="1"/>
  <c r="Q14" i="18" s="1"/>
  <c r="R21" i="17"/>
  <c r="R22" i="17" s="1"/>
  <c r="R20" i="16"/>
  <c r="Q23" i="16"/>
  <c r="Q24" i="16" s="1"/>
  <c r="Q9" i="16" s="1"/>
  <c r="Q14" i="16" s="1"/>
  <c r="R21" i="15"/>
  <c r="R22" i="15" s="1"/>
  <c r="Q21" i="14"/>
  <c r="Q22" i="14" s="1"/>
  <c r="S20" i="50" l="1"/>
  <c r="S21" i="50" s="1"/>
  <c r="S22" i="50" s="1"/>
  <c r="R23" i="50"/>
  <c r="R24" i="50" s="1"/>
  <c r="R9" i="50" s="1"/>
  <c r="R14" i="50" s="1"/>
  <c r="T21" i="68"/>
  <c r="T22" i="68" s="1"/>
  <c r="S21" i="66"/>
  <c r="S22" i="66" s="1"/>
  <c r="T20" i="66" s="1"/>
  <c r="S20" i="65"/>
  <c r="R23" i="65"/>
  <c r="R24" i="65" s="1"/>
  <c r="R9" i="65" s="1"/>
  <c r="R14" i="65" s="1"/>
  <c r="S21" i="64"/>
  <c r="S22" i="64" s="1"/>
  <c r="T20" i="64" s="1"/>
  <c r="T21" i="63"/>
  <c r="T22" i="63" s="1"/>
  <c r="S20" i="62"/>
  <c r="R23" i="62"/>
  <c r="R24" i="62" s="1"/>
  <c r="R9" i="62" s="1"/>
  <c r="R14" i="62" s="1"/>
  <c r="R20" i="61"/>
  <c r="Q23" i="61"/>
  <c r="Q24" i="61" s="1"/>
  <c r="Q9" i="61" s="1"/>
  <c r="Q14" i="61" s="1"/>
  <c r="R21" i="60"/>
  <c r="R22" i="60" s="1"/>
  <c r="S20" i="59"/>
  <c r="R23" i="59"/>
  <c r="R24" i="59" s="1"/>
  <c r="R9" i="59" s="1"/>
  <c r="R14" i="59" s="1"/>
  <c r="R21" i="58"/>
  <c r="R22" i="58" s="1"/>
  <c r="S20" i="57"/>
  <c r="R23" i="57"/>
  <c r="R24" i="57" s="1"/>
  <c r="R9" i="57" s="1"/>
  <c r="R14" i="57" s="1"/>
  <c r="S21" i="56"/>
  <c r="S22" i="56" s="1"/>
  <c r="R21" i="55"/>
  <c r="R22" i="55" s="1"/>
  <c r="S20" i="55" s="1"/>
  <c r="S21" i="54"/>
  <c r="S22" i="54" s="1"/>
  <c r="R23" i="54"/>
  <c r="R24" i="54" s="1"/>
  <c r="R9" i="54" s="1"/>
  <c r="R14" i="54" s="1"/>
  <c r="S20" i="53"/>
  <c r="R23" i="53"/>
  <c r="R24" i="53" s="1"/>
  <c r="R9" i="53" s="1"/>
  <c r="R14" i="53" s="1"/>
  <c r="R21" i="52"/>
  <c r="R22" i="52" s="1"/>
  <c r="R20" i="51"/>
  <c r="Q23" i="51"/>
  <c r="Q24" i="51" s="1"/>
  <c r="Q9" i="51" s="1"/>
  <c r="Q14" i="51" s="1"/>
  <c r="S20" i="49"/>
  <c r="R23" i="49"/>
  <c r="R24" i="49" s="1"/>
  <c r="R9" i="49" s="1"/>
  <c r="R14" i="49" s="1"/>
  <c r="S20" i="48"/>
  <c r="R23" i="48"/>
  <c r="R24" i="48" s="1"/>
  <c r="R9" i="48" s="1"/>
  <c r="R14" i="48" s="1"/>
  <c r="S20" i="47"/>
  <c r="R23" i="47"/>
  <c r="R24" i="47" s="1"/>
  <c r="R9" i="47" s="1"/>
  <c r="R14" i="47" s="1"/>
  <c r="S20" i="46"/>
  <c r="R23" i="46"/>
  <c r="R24" i="46" s="1"/>
  <c r="R9" i="46" s="1"/>
  <c r="R14" i="46" s="1"/>
  <c r="S20" i="45"/>
  <c r="R23" i="45"/>
  <c r="R24" i="45" s="1"/>
  <c r="R9" i="45" s="1"/>
  <c r="R14" i="45" s="1"/>
  <c r="R20" i="44"/>
  <c r="Q23" i="44"/>
  <c r="Q24" i="44" s="1"/>
  <c r="Q9" i="44" s="1"/>
  <c r="Q14" i="44" s="1"/>
  <c r="S20" i="43"/>
  <c r="R23" i="43"/>
  <c r="R24" i="43" s="1"/>
  <c r="R9" i="43" s="1"/>
  <c r="R14" i="43" s="1"/>
  <c r="R21" i="42"/>
  <c r="R22" i="42" s="1"/>
  <c r="R21" i="41"/>
  <c r="R22" i="41" s="1"/>
  <c r="R20" i="40"/>
  <c r="Q23" i="40"/>
  <c r="Q24" i="40" s="1"/>
  <c r="Q9" i="40" s="1"/>
  <c r="Q14" i="40" s="1"/>
  <c r="S20" i="39"/>
  <c r="R23" i="39"/>
  <c r="R24" i="39" s="1"/>
  <c r="R9" i="39" s="1"/>
  <c r="R14" i="39" s="1"/>
  <c r="R20" i="38"/>
  <c r="Q23" i="38"/>
  <c r="Q24" i="38" s="1"/>
  <c r="Q9" i="38" s="1"/>
  <c r="Q14" i="38" s="1"/>
  <c r="S20" i="36"/>
  <c r="R23" i="36"/>
  <c r="R24" i="36" s="1"/>
  <c r="R9" i="36" s="1"/>
  <c r="R14" i="36" s="1"/>
  <c r="R21" i="35"/>
  <c r="R22" i="35" s="1"/>
  <c r="R21" i="34"/>
  <c r="R22" i="34" s="1"/>
  <c r="R21" i="33"/>
  <c r="R22" i="33" s="1"/>
  <c r="R21" i="32"/>
  <c r="R22" i="32" s="1"/>
  <c r="R21" i="31"/>
  <c r="R22" i="31" s="1"/>
  <c r="S20" i="30"/>
  <c r="R23" i="30"/>
  <c r="R24" i="30" s="1"/>
  <c r="R9" i="30" s="1"/>
  <c r="R14" i="30" s="1"/>
  <c r="R21" i="29"/>
  <c r="R22" i="29" s="1"/>
  <c r="R21" i="28"/>
  <c r="R22" i="28" s="1"/>
  <c r="S21" i="27"/>
  <c r="S22" i="27" s="1"/>
  <c r="S21" i="26"/>
  <c r="S22" i="26" s="1"/>
  <c r="Q21" i="25"/>
  <c r="Q22" i="25" s="1"/>
  <c r="Q21" i="24"/>
  <c r="Q22" i="24" s="1"/>
  <c r="Q21" i="23"/>
  <c r="Q22" i="23" s="1"/>
  <c r="R20" i="22"/>
  <c r="Q23" i="22"/>
  <c r="Q24" i="22" s="1"/>
  <c r="Q9" i="22" s="1"/>
  <c r="Q14" i="22" s="1"/>
  <c r="R21" i="21"/>
  <c r="R22" i="21" s="1"/>
  <c r="S20" i="20"/>
  <c r="R23" i="20"/>
  <c r="R24" i="20" s="1"/>
  <c r="R9" i="20" s="1"/>
  <c r="R14" i="20" s="1"/>
  <c r="R21" i="19"/>
  <c r="R22" i="19" s="1"/>
  <c r="Q23" i="19"/>
  <c r="Q24" i="19" s="1"/>
  <c r="Q9" i="19" s="1"/>
  <c r="Q14" i="19" s="1"/>
  <c r="R21" i="18"/>
  <c r="R22" i="18" s="1"/>
  <c r="S20" i="17"/>
  <c r="R23" i="17"/>
  <c r="R24" i="17" s="1"/>
  <c r="R9" i="17" s="1"/>
  <c r="R14" i="17" s="1"/>
  <c r="R21" i="16"/>
  <c r="R22" i="16" s="1"/>
  <c r="S20" i="15"/>
  <c r="R23" i="15"/>
  <c r="R24" i="15" s="1"/>
  <c r="R9" i="15" s="1"/>
  <c r="R14" i="15" s="1"/>
  <c r="R20" i="14"/>
  <c r="Q23" i="14"/>
  <c r="Q24" i="14" s="1"/>
  <c r="Q9" i="14" s="1"/>
  <c r="Q14" i="14" s="1"/>
  <c r="U20" i="68" l="1"/>
  <c r="T23" i="68"/>
  <c r="T24" i="68" s="1"/>
  <c r="T9" i="68" s="1"/>
  <c r="S23" i="66"/>
  <c r="S24" i="66" s="1"/>
  <c r="S9" i="66" s="1"/>
  <c r="S14" i="66" s="1"/>
  <c r="T21" i="66"/>
  <c r="T22" i="66" s="1"/>
  <c r="U20" i="66" s="1"/>
  <c r="S21" i="65"/>
  <c r="S22" i="65" s="1"/>
  <c r="S23" i="64"/>
  <c r="S24" i="64" s="1"/>
  <c r="S9" i="64" s="1"/>
  <c r="S14" i="64" s="1"/>
  <c r="T21" i="64"/>
  <c r="T22" i="64" s="1"/>
  <c r="U20" i="63"/>
  <c r="T23" i="63"/>
  <c r="T24" i="63" s="1"/>
  <c r="T9" i="63" s="1"/>
  <c r="T14" i="63" s="1"/>
  <c r="S21" i="62"/>
  <c r="S22" i="62" s="1"/>
  <c r="R21" i="61"/>
  <c r="R22" i="61" s="1"/>
  <c r="S20" i="61" s="1"/>
  <c r="S20" i="60"/>
  <c r="R23" i="60"/>
  <c r="R24" i="60" s="1"/>
  <c r="R9" i="60" s="1"/>
  <c r="R14" i="60" s="1"/>
  <c r="S21" i="59"/>
  <c r="S22" i="59" s="1"/>
  <c r="S20" i="58"/>
  <c r="R23" i="58"/>
  <c r="R24" i="58" s="1"/>
  <c r="R9" i="58" s="1"/>
  <c r="R14" i="58" s="1"/>
  <c r="S21" i="57"/>
  <c r="S22" i="57" s="1"/>
  <c r="T20" i="56"/>
  <c r="S23" i="56"/>
  <c r="S24" i="56" s="1"/>
  <c r="S9" i="56" s="1"/>
  <c r="S14" i="56" s="1"/>
  <c r="S21" i="55"/>
  <c r="S22" i="55" s="1"/>
  <c r="R23" i="55"/>
  <c r="R24" i="55" s="1"/>
  <c r="R9" i="55" s="1"/>
  <c r="R14" i="55" s="1"/>
  <c r="T20" i="54"/>
  <c r="S23" i="54"/>
  <c r="S24" i="54" s="1"/>
  <c r="S9" i="54" s="1"/>
  <c r="S14" i="54" s="1"/>
  <c r="S21" i="53"/>
  <c r="S22" i="53" s="1"/>
  <c r="S20" i="52"/>
  <c r="R23" i="52"/>
  <c r="R24" i="52" s="1"/>
  <c r="R9" i="52" s="1"/>
  <c r="R14" i="52" s="1"/>
  <c r="R21" i="51"/>
  <c r="R22" i="51" s="1"/>
  <c r="T20" i="50"/>
  <c r="S23" i="50"/>
  <c r="S24" i="50" s="1"/>
  <c r="S9" i="50" s="1"/>
  <c r="S14" i="50" s="1"/>
  <c r="S21" i="49"/>
  <c r="S22" i="49" s="1"/>
  <c r="S21" i="48"/>
  <c r="S22" i="48" s="1"/>
  <c r="S21" i="47"/>
  <c r="S22" i="47" s="1"/>
  <c r="S21" i="46"/>
  <c r="S22" i="46" s="1"/>
  <c r="S21" i="45"/>
  <c r="S22" i="45" s="1"/>
  <c r="R21" i="44"/>
  <c r="R22" i="44" s="1"/>
  <c r="S21" i="43"/>
  <c r="S22" i="43" s="1"/>
  <c r="S20" i="42"/>
  <c r="R23" i="42"/>
  <c r="R24" i="42" s="1"/>
  <c r="R9" i="42" s="1"/>
  <c r="R14" i="42" s="1"/>
  <c r="S20" i="41"/>
  <c r="R23" i="41"/>
  <c r="R24" i="41" s="1"/>
  <c r="R9" i="41" s="1"/>
  <c r="R14" i="41" s="1"/>
  <c r="R21" i="40"/>
  <c r="R22" i="40" s="1"/>
  <c r="S21" i="39"/>
  <c r="S22" i="39" s="1"/>
  <c r="R21" i="38"/>
  <c r="R22" i="38" s="1"/>
  <c r="S21" i="36"/>
  <c r="S22" i="36" s="1"/>
  <c r="S20" i="35"/>
  <c r="R23" i="35"/>
  <c r="R24" i="35" s="1"/>
  <c r="R9" i="35" s="1"/>
  <c r="R14" i="35" s="1"/>
  <c r="S20" i="34"/>
  <c r="R23" i="34"/>
  <c r="R24" i="34" s="1"/>
  <c r="R9" i="34" s="1"/>
  <c r="R14" i="34" s="1"/>
  <c r="S20" i="33"/>
  <c r="R23" i="33"/>
  <c r="R24" i="33" s="1"/>
  <c r="R9" i="33" s="1"/>
  <c r="R14" i="33" s="1"/>
  <c r="S20" i="32"/>
  <c r="R23" i="32"/>
  <c r="R24" i="32" s="1"/>
  <c r="R9" i="32" s="1"/>
  <c r="R14" i="32" s="1"/>
  <c r="S20" i="31"/>
  <c r="R23" i="31"/>
  <c r="R24" i="31" s="1"/>
  <c r="R9" i="31" s="1"/>
  <c r="R14" i="31" s="1"/>
  <c r="S21" i="30"/>
  <c r="S22" i="30" s="1"/>
  <c r="S20" i="29"/>
  <c r="R23" i="29"/>
  <c r="R24" i="29" s="1"/>
  <c r="R9" i="29" s="1"/>
  <c r="R14" i="29" s="1"/>
  <c r="S20" i="28"/>
  <c r="R23" i="28"/>
  <c r="R24" i="28" s="1"/>
  <c r="R9" i="28" s="1"/>
  <c r="R14" i="28" s="1"/>
  <c r="T20" i="27"/>
  <c r="S23" i="27"/>
  <c r="S24" i="27" s="1"/>
  <c r="S9" i="27" s="1"/>
  <c r="S14" i="27" s="1"/>
  <c r="T20" i="26"/>
  <c r="S23" i="26"/>
  <c r="S24" i="26" s="1"/>
  <c r="S9" i="26" s="1"/>
  <c r="S14" i="26" s="1"/>
  <c r="R20" i="25"/>
  <c r="Q23" i="25"/>
  <c r="Q24" i="25" s="1"/>
  <c r="Q9" i="25" s="1"/>
  <c r="Q14" i="25" s="1"/>
  <c r="R20" i="24"/>
  <c r="Q23" i="24"/>
  <c r="Q24" i="24" s="1"/>
  <c r="Q9" i="24" s="1"/>
  <c r="Q14" i="24" s="1"/>
  <c r="R20" i="23"/>
  <c r="Q23" i="23"/>
  <c r="Q24" i="23" s="1"/>
  <c r="Q9" i="23" s="1"/>
  <c r="Q14" i="23" s="1"/>
  <c r="R21" i="22"/>
  <c r="R22" i="22" s="1"/>
  <c r="S20" i="21"/>
  <c r="R23" i="21"/>
  <c r="R24" i="21" s="1"/>
  <c r="R9" i="21" s="1"/>
  <c r="R14" i="21" s="1"/>
  <c r="S21" i="20"/>
  <c r="S22" i="20" s="1"/>
  <c r="S20" i="19"/>
  <c r="R23" i="19"/>
  <c r="R24" i="19" s="1"/>
  <c r="R9" i="19" s="1"/>
  <c r="R14" i="19" s="1"/>
  <c r="S20" i="18"/>
  <c r="R23" i="18"/>
  <c r="R24" i="18" s="1"/>
  <c r="R9" i="18" s="1"/>
  <c r="R14" i="18" s="1"/>
  <c r="S21" i="17"/>
  <c r="S22" i="17" s="1"/>
  <c r="T20" i="17" s="1"/>
  <c r="S20" i="16"/>
  <c r="R23" i="16"/>
  <c r="R24" i="16" s="1"/>
  <c r="R9" i="16" s="1"/>
  <c r="R14" i="16" s="1"/>
  <c r="S21" i="15"/>
  <c r="S22" i="15" s="1"/>
  <c r="T20" i="15" s="1"/>
  <c r="R21" i="14"/>
  <c r="R22" i="14" s="1"/>
  <c r="U21" i="68" l="1"/>
  <c r="U22" i="68"/>
  <c r="V20" i="68" s="1"/>
  <c r="U21" i="66"/>
  <c r="U22" i="66" s="1"/>
  <c r="T23" i="66"/>
  <c r="T24" i="66" s="1"/>
  <c r="T9" i="66" s="1"/>
  <c r="T14" i="66" s="1"/>
  <c r="T20" i="65"/>
  <c r="S23" i="65"/>
  <c r="S24" i="65" s="1"/>
  <c r="S9" i="65" s="1"/>
  <c r="S14" i="65" s="1"/>
  <c r="U20" i="64"/>
  <c r="T23" i="64"/>
  <c r="T24" i="64" s="1"/>
  <c r="T9" i="64" s="1"/>
  <c r="T14" i="64" s="1"/>
  <c r="U21" i="64"/>
  <c r="U22" i="64" s="1"/>
  <c r="U21" i="63"/>
  <c r="U22" i="63" s="1"/>
  <c r="T20" i="62"/>
  <c r="S23" i="62"/>
  <c r="S24" i="62" s="1"/>
  <c r="S9" i="62" s="1"/>
  <c r="S14" i="62" s="1"/>
  <c r="S21" i="61"/>
  <c r="S22" i="61" s="1"/>
  <c r="R23" i="61"/>
  <c r="R24" i="61" s="1"/>
  <c r="R9" i="61" s="1"/>
  <c r="R14" i="61" s="1"/>
  <c r="S21" i="60"/>
  <c r="S22" i="60" s="1"/>
  <c r="T20" i="59"/>
  <c r="S23" i="59"/>
  <c r="S24" i="59" s="1"/>
  <c r="S9" i="59" s="1"/>
  <c r="S14" i="59" s="1"/>
  <c r="S21" i="58"/>
  <c r="S22" i="58" s="1"/>
  <c r="T20" i="57"/>
  <c r="S23" i="57"/>
  <c r="S24" i="57" s="1"/>
  <c r="S9" i="57" s="1"/>
  <c r="S14" i="57" s="1"/>
  <c r="T21" i="56"/>
  <c r="T22" i="56" s="1"/>
  <c r="T20" i="55"/>
  <c r="S23" i="55"/>
  <c r="S24" i="55" s="1"/>
  <c r="S9" i="55" s="1"/>
  <c r="S14" i="55" s="1"/>
  <c r="T21" i="54"/>
  <c r="T22" i="54" s="1"/>
  <c r="T20" i="53"/>
  <c r="S23" i="53"/>
  <c r="S24" i="53" s="1"/>
  <c r="S9" i="53" s="1"/>
  <c r="S14" i="53" s="1"/>
  <c r="S21" i="52"/>
  <c r="S22" i="52" s="1"/>
  <c r="T20" i="52" s="1"/>
  <c r="S20" i="51"/>
  <c r="R23" i="51"/>
  <c r="R24" i="51" s="1"/>
  <c r="R9" i="51" s="1"/>
  <c r="R14" i="51" s="1"/>
  <c r="T21" i="50"/>
  <c r="T22" i="50" s="1"/>
  <c r="T20" i="49"/>
  <c r="S23" i="49"/>
  <c r="S24" i="49" s="1"/>
  <c r="S9" i="49" s="1"/>
  <c r="S14" i="49" s="1"/>
  <c r="T20" i="48"/>
  <c r="S23" i="48"/>
  <c r="S24" i="48" s="1"/>
  <c r="S9" i="48" s="1"/>
  <c r="S14" i="48" s="1"/>
  <c r="T20" i="47"/>
  <c r="S23" i="47"/>
  <c r="S24" i="47" s="1"/>
  <c r="S9" i="47" s="1"/>
  <c r="S14" i="47" s="1"/>
  <c r="T20" i="46"/>
  <c r="S23" i="46"/>
  <c r="S24" i="46" s="1"/>
  <c r="S9" i="46" s="1"/>
  <c r="S14" i="46" s="1"/>
  <c r="T20" i="45"/>
  <c r="S23" i="45"/>
  <c r="S24" i="45" s="1"/>
  <c r="S9" i="45" s="1"/>
  <c r="S14" i="45" s="1"/>
  <c r="S20" i="44"/>
  <c r="R23" i="44"/>
  <c r="R24" i="44" s="1"/>
  <c r="R9" i="44" s="1"/>
  <c r="R14" i="44" s="1"/>
  <c r="T20" i="43"/>
  <c r="S23" i="43"/>
  <c r="S24" i="43" s="1"/>
  <c r="S9" i="43" s="1"/>
  <c r="S14" i="43" s="1"/>
  <c r="S21" i="42"/>
  <c r="S22" i="42" s="1"/>
  <c r="S21" i="41"/>
  <c r="S22" i="41" s="1"/>
  <c r="S20" i="40"/>
  <c r="R23" i="40"/>
  <c r="R24" i="40" s="1"/>
  <c r="R9" i="40" s="1"/>
  <c r="R14" i="40" s="1"/>
  <c r="T20" i="39"/>
  <c r="S23" i="39"/>
  <c r="S24" i="39" s="1"/>
  <c r="S9" i="39" s="1"/>
  <c r="S14" i="39" s="1"/>
  <c r="S20" i="38"/>
  <c r="R23" i="38"/>
  <c r="R24" i="38" s="1"/>
  <c r="R9" i="38" s="1"/>
  <c r="R14" i="38" s="1"/>
  <c r="T20" i="36"/>
  <c r="S23" i="36"/>
  <c r="S24" i="36" s="1"/>
  <c r="S9" i="36" s="1"/>
  <c r="S14" i="36" s="1"/>
  <c r="S21" i="35"/>
  <c r="S22" i="35" s="1"/>
  <c r="S21" i="34"/>
  <c r="S22" i="34" s="1"/>
  <c r="S21" i="33"/>
  <c r="S22" i="33" s="1"/>
  <c r="S21" i="32"/>
  <c r="S22" i="32" s="1"/>
  <c r="S21" i="31"/>
  <c r="S22" i="31" s="1"/>
  <c r="T20" i="30"/>
  <c r="S23" i="30"/>
  <c r="S24" i="30" s="1"/>
  <c r="S9" i="30" s="1"/>
  <c r="S14" i="30" s="1"/>
  <c r="S21" i="29"/>
  <c r="S22" i="29" s="1"/>
  <c r="S21" i="28"/>
  <c r="S22" i="28" s="1"/>
  <c r="T21" i="27"/>
  <c r="T22" i="27" s="1"/>
  <c r="T21" i="26"/>
  <c r="T22" i="26" s="1"/>
  <c r="R21" i="25"/>
  <c r="R22" i="25" s="1"/>
  <c r="R21" i="24"/>
  <c r="R22" i="24" s="1"/>
  <c r="R21" i="23"/>
  <c r="R22" i="23" s="1"/>
  <c r="S20" i="22"/>
  <c r="R23" i="22"/>
  <c r="R24" i="22" s="1"/>
  <c r="R9" i="22" s="1"/>
  <c r="R14" i="22" s="1"/>
  <c r="S21" i="21"/>
  <c r="S22" i="21" s="1"/>
  <c r="T20" i="20"/>
  <c r="S23" i="20"/>
  <c r="S24" i="20" s="1"/>
  <c r="S9" i="20" s="1"/>
  <c r="S14" i="20" s="1"/>
  <c r="S22" i="19"/>
  <c r="T20" i="19" s="1"/>
  <c r="S21" i="19"/>
  <c r="S21" i="18"/>
  <c r="S22" i="18" s="1"/>
  <c r="T21" i="17"/>
  <c r="T22" i="17" s="1"/>
  <c r="S23" i="17"/>
  <c r="S24" i="17" s="1"/>
  <c r="S9" i="17" s="1"/>
  <c r="S14" i="17" s="1"/>
  <c r="S21" i="16"/>
  <c r="S22" i="16" s="1"/>
  <c r="S23" i="15"/>
  <c r="S24" i="15" s="1"/>
  <c r="S9" i="15" s="1"/>
  <c r="S14" i="15" s="1"/>
  <c r="T21" i="15"/>
  <c r="T22" i="15" s="1"/>
  <c r="S20" i="14"/>
  <c r="R23" i="14"/>
  <c r="R24" i="14" s="1"/>
  <c r="R9" i="14" s="1"/>
  <c r="R14" i="14" s="1"/>
  <c r="V21" i="68" l="1"/>
  <c r="V22" i="68" s="1"/>
  <c r="U23" i="68"/>
  <c r="U24" i="68" s="1"/>
  <c r="U9" i="68" s="1"/>
  <c r="V20" i="66"/>
  <c r="U23" i="66"/>
  <c r="U24" i="66" s="1"/>
  <c r="U9" i="66" s="1"/>
  <c r="U14" i="66" s="1"/>
  <c r="T21" i="65"/>
  <c r="T22" i="65" s="1"/>
  <c r="V20" i="64"/>
  <c r="U23" i="64"/>
  <c r="U24" i="64" s="1"/>
  <c r="U9" i="64" s="1"/>
  <c r="U14" i="64" s="1"/>
  <c r="V20" i="63"/>
  <c r="U23" i="63"/>
  <c r="U24" i="63" s="1"/>
  <c r="U9" i="63" s="1"/>
  <c r="U14" i="63" s="1"/>
  <c r="T21" i="62"/>
  <c r="T22" i="62" s="1"/>
  <c r="T20" i="61"/>
  <c r="S23" i="61"/>
  <c r="S24" i="61" s="1"/>
  <c r="S9" i="61" s="1"/>
  <c r="S14" i="61" s="1"/>
  <c r="T20" i="60"/>
  <c r="S23" i="60"/>
  <c r="S24" i="60" s="1"/>
  <c r="S9" i="60" s="1"/>
  <c r="S14" i="60" s="1"/>
  <c r="T21" i="59"/>
  <c r="T22" i="59" s="1"/>
  <c r="T20" i="58"/>
  <c r="S23" i="58"/>
  <c r="S24" i="58" s="1"/>
  <c r="S9" i="58" s="1"/>
  <c r="S14" i="58" s="1"/>
  <c r="T21" i="57"/>
  <c r="T22" i="57" s="1"/>
  <c r="U20" i="57" s="1"/>
  <c r="U20" i="56"/>
  <c r="T23" i="56"/>
  <c r="T24" i="56" s="1"/>
  <c r="T9" i="56" s="1"/>
  <c r="T14" i="56" s="1"/>
  <c r="T21" i="55"/>
  <c r="T22" i="55" s="1"/>
  <c r="U20" i="54"/>
  <c r="T23" i="54"/>
  <c r="T24" i="54" s="1"/>
  <c r="T9" i="54" s="1"/>
  <c r="T14" i="54" s="1"/>
  <c r="T21" i="53"/>
  <c r="T22" i="53" s="1"/>
  <c r="T21" i="52"/>
  <c r="T22" i="52" s="1"/>
  <c r="S23" i="52"/>
  <c r="S24" i="52" s="1"/>
  <c r="S9" i="52" s="1"/>
  <c r="S14" i="52" s="1"/>
  <c r="S21" i="51"/>
  <c r="S22" i="51" s="1"/>
  <c r="U20" i="50"/>
  <c r="T23" i="50"/>
  <c r="T24" i="50" s="1"/>
  <c r="T9" i="50" s="1"/>
  <c r="T14" i="50" s="1"/>
  <c r="T21" i="49"/>
  <c r="T22" i="49" s="1"/>
  <c r="T21" i="48"/>
  <c r="T22" i="48" s="1"/>
  <c r="T21" i="47"/>
  <c r="T22" i="47" s="1"/>
  <c r="T21" i="46"/>
  <c r="T22" i="46" s="1"/>
  <c r="T21" i="45"/>
  <c r="T22" i="45" s="1"/>
  <c r="S21" i="44"/>
  <c r="S22" i="44" s="1"/>
  <c r="T21" i="43"/>
  <c r="T22" i="43" s="1"/>
  <c r="T20" i="42"/>
  <c r="S23" i="42"/>
  <c r="S24" i="42" s="1"/>
  <c r="S9" i="42" s="1"/>
  <c r="S14" i="42" s="1"/>
  <c r="T20" i="41"/>
  <c r="S23" i="41"/>
  <c r="S24" i="41" s="1"/>
  <c r="S9" i="41" s="1"/>
  <c r="S14" i="41" s="1"/>
  <c r="S21" i="40"/>
  <c r="S22" i="40" s="1"/>
  <c r="T21" i="39"/>
  <c r="T22" i="39" s="1"/>
  <c r="S21" i="38"/>
  <c r="S22" i="38" s="1"/>
  <c r="T21" i="36"/>
  <c r="T22" i="36" s="1"/>
  <c r="T20" i="35"/>
  <c r="S23" i="35"/>
  <c r="S24" i="35" s="1"/>
  <c r="S9" i="35" s="1"/>
  <c r="S14" i="35" s="1"/>
  <c r="T20" i="34"/>
  <c r="S23" i="34"/>
  <c r="S24" i="34" s="1"/>
  <c r="S9" i="34" s="1"/>
  <c r="S14" i="34" s="1"/>
  <c r="T20" i="33"/>
  <c r="S23" i="33"/>
  <c r="S24" i="33" s="1"/>
  <c r="S9" i="33" s="1"/>
  <c r="S14" i="33" s="1"/>
  <c r="T20" i="32"/>
  <c r="S23" i="32"/>
  <c r="S24" i="32" s="1"/>
  <c r="S9" i="32" s="1"/>
  <c r="S14" i="32" s="1"/>
  <c r="T20" i="31"/>
  <c r="S23" i="31"/>
  <c r="S24" i="31" s="1"/>
  <c r="S9" i="31" s="1"/>
  <c r="S14" i="31" s="1"/>
  <c r="T21" i="30"/>
  <c r="T22" i="30" s="1"/>
  <c r="T20" i="29"/>
  <c r="S23" i="29"/>
  <c r="S24" i="29" s="1"/>
  <c r="S9" i="29" s="1"/>
  <c r="S14" i="29" s="1"/>
  <c r="T20" i="28"/>
  <c r="S23" i="28"/>
  <c r="S24" i="28" s="1"/>
  <c r="S9" i="28" s="1"/>
  <c r="S14" i="28" s="1"/>
  <c r="U20" i="27"/>
  <c r="T23" i="27"/>
  <c r="T24" i="27" s="1"/>
  <c r="T9" i="27" s="1"/>
  <c r="T14" i="27" s="1"/>
  <c r="U20" i="26"/>
  <c r="T23" i="26"/>
  <c r="T24" i="26" s="1"/>
  <c r="T9" i="26" s="1"/>
  <c r="T14" i="26" s="1"/>
  <c r="S20" i="25"/>
  <c r="R23" i="25"/>
  <c r="R24" i="25" s="1"/>
  <c r="R9" i="25" s="1"/>
  <c r="R14" i="25" s="1"/>
  <c r="S20" i="24"/>
  <c r="R23" i="24"/>
  <c r="R24" i="24" s="1"/>
  <c r="R9" i="24" s="1"/>
  <c r="R14" i="24" s="1"/>
  <c r="S20" i="23"/>
  <c r="R23" i="23"/>
  <c r="R24" i="23" s="1"/>
  <c r="R9" i="23" s="1"/>
  <c r="R14" i="23" s="1"/>
  <c r="S21" i="22"/>
  <c r="S22" i="22" s="1"/>
  <c r="T20" i="21"/>
  <c r="S23" i="21"/>
  <c r="S24" i="21" s="1"/>
  <c r="S9" i="21" s="1"/>
  <c r="S14" i="21" s="1"/>
  <c r="T21" i="20"/>
  <c r="T22" i="20" s="1"/>
  <c r="T21" i="19"/>
  <c r="T22" i="19" s="1"/>
  <c r="S23" i="19"/>
  <c r="S24" i="19" s="1"/>
  <c r="S9" i="19" s="1"/>
  <c r="S14" i="19" s="1"/>
  <c r="T20" i="18"/>
  <c r="S23" i="18"/>
  <c r="S24" i="18" s="1"/>
  <c r="S9" i="18" s="1"/>
  <c r="S14" i="18" s="1"/>
  <c r="U20" i="17"/>
  <c r="T23" i="17"/>
  <c r="T24" i="17" s="1"/>
  <c r="T9" i="17" s="1"/>
  <c r="T14" i="17" s="1"/>
  <c r="T20" i="16"/>
  <c r="S23" i="16"/>
  <c r="S24" i="16" s="1"/>
  <c r="S9" i="16" s="1"/>
  <c r="S14" i="16" s="1"/>
  <c r="U20" i="15"/>
  <c r="T23" i="15"/>
  <c r="T24" i="15" s="1"/>
  <c r="T9" i="15" s="1"/>
  <c r="T14" i="15" s="1"/>
  <c r="S21" i="14"/>
  <c r="S22" i="14" s="1"/>
  <c r="W20" i="68" l="1"/>
  <c r="V23" i="68"/>
  <c r="V24" i="68" s="1"/>
  <c r="V9" i="68" s="1"/>
  <c r="V21" i="66"/>
  <c r="V22" i="66" s="1"/>
  <c r="W20" i="66" s="1"/>
  <c r="U20" i="65"/>
  <c r="T23" i="65"/>
  <c r="T24" i="65" s="1"/>
  <c r="T9" i="65" s="1"/>
  <c r="T14" i="65" s="1"/>
  <c r="V21" i="64"/>
  <c r="V22" i="64" s="1"/>
  <c r="V21" i="63"/>
  <c r="V22" i="63" s="1"/>
  <c r="U20" i="62"/>
  <c r="T23" i="62"/>
  <c r="T24" i="62" s="1"/>
  <c r="T9" i="62" s="1"/>
  <c r="T14" i="62" s="1"/>
  <c r="T21" i="61"/>
  <c r="T22" i="61" s="1"/>
  <c r="T21" i="60"/>
  <c r="T22" i="60" s="1"/>
  <c r="U20" i="59"/>
  <c r="T23" i="59"/>
  <c r="T24" i="59" s="1"/>
  <c r="T9" i="59" s="1"/>
  <c r="T14" i="59" s="1"/>
  <c r="T21" i="58"/>
  <c r="T22" i="58" s="1"/>
  <c r="T23" i="57"/>
  <c r="T24" i="57" s="1"/>
  <c r="T9" i="57" s="1"/>
  <c r="T14" i="57" s="1"/>
  <c r="U21" i="57"/>
  <c r="U22" i="57" s="1"/>
  <c r="U21" i="56"/>
  <c r="U22" i="56" s="1"/>
  <c r="U20" i="55"/>
  <c r="T23" i="55"/>
  <c r="T24" i="55" s="1"/>
  <c r="T9" i="55" s="1"/>
  <c r="T14" i="55" s="1"/>
  <c r="U21" i="54"/>
  <c r="U22" i="54" s="1"/>
  <c r="U20" i="53"/>
  <c r="T23" i="53"/>
  <c r="T24" i="53" s="1"/>
  <c r="T9" i="53" s="1"/>
  <c r="T14" i="53" s="1"/>
  <c r="U20" i="52"/>
  <c r="T23" i="52"/>
  <c r="T24" i="52" s="1"/>
  <c r="T9" i="52" s="1"/>
  <c r="T14" i="52" s="1"/>
  <c r="T20" i="51"/>
  <c r="S23" i="51"/>
  <c r="S24" i="51" s="1"/>
  <c r="S9" i="51" s="1"/>
  <c r="S14" i="51" s="1"/>
  <c r="U21" i="50"/>
  <c r="U22" i="50" s="1"/>
  <c r="U20" i="49"/>
  <c r="T23" i="49"/>
  <c r="T24" i="49" s="1"/>
  <c r="T9" i="49" s="1"/>
  <c r="T14" i="49" s="1"/>
  <c r="U20" i="48"/>
  <c r="T23" i="48"/>
  <c r="T24" i="48" s="1"/>
  <c r="T9" i="48" s="1"/>
  <c r="T14" i="48" s="1"/>
  <c r="U20" i="47"/>
  <c r="T23" i="47"/>
  <c r="T24" i="47" s="1"/>
  <c r="T9" i="47" s="1"/>
  <c r="T14" i="47" s="1"/>
  <c r="U20" i="46"/>
  <c r="T23" i="46"/>
  <c r="T24" i="46" s="1"/>
  <c r="T9" i="46" s="1"/>
  <c r="T14" i="46" s="1"/>
  <c r="U20" i="45"/>
  <c r="T23" i="45"/>
  <c r="T24" i="45" s="1"/>
  <c r="T9" i="45" s="1"/>
  <c r="T14" i="45" s="1"/>
  <c r="T20" i="44"/>
  <c r="S23" i="44"/>
  <c r="S24" i="44" s="1"/>
  <c r="S9" i="44" s="1"/>
  <c r="S14" i="44" s="1"/>
  <c r="U20" i="43"/>
  <c r="T23" i="43"/>
  <c r="T24" i="43" s="1"/>
  <c r="T9" i="43" s="1"/>
  <c r="T14" i="43" s="1"/>
  <c r="T21" i="42"/>
  <c r="T22" i="42" s="1"/>
  <c r="T21" i="41"/>
  <c r="T22" i="41" s="1"/>
  <c r="T20" i="40"/>
  <c r="S23" i="40"/>
  <c r="S24" i="40" s="1"/>
  <c r="S9" i="40" s="1"/>
  <c r="S14" i="40" s="1"/>
  <c r="U20" i="39"/>
  <c r="T23" i="39"/>
  <c r="T24" i="39" s="1"/>
  <c r="T9" i="39" s="1"/>
  <c r="T14" i="39" s="1"/>
  <c r="T20" i="38"/>
  <c r="S23" i="38"/>
  <c r="S24" i="38" s="1"/>
  <c r="S9" i="38" s="1"/>
  <c r="S14" i="38" s="1"/>
  <c r="U20" i="36"/>
  <c r="T23" i="36"/>
  <c r="T24" i="36" s="1"/>
  <c r="T9" i="36" s="1"/>
  <c r="T14" i="36" s="1"/>
  <c r="T21" i="35"/>
  <c r="T22" i="35" s="1"/>
  <c r="T21" i="34"/>
  <c r="T22" i="34" s="1"/>
  <c r="T21" i="33"/>
  <c r="T22" i="33" s="1"/>
  <c r="T21" i="32"/>
  <c r="T22" i="32" s="1"/>
  <c r="T21" i="31"/>
  <c r="T22" i="31" s="1"/>
  <c r="U20" i="30"/>
  <c r="T23" i="30"/>
  <c r="T24" i="30" s="1"/>
  <c r="T9" i="30" s="1"/>
  <c r="T14" i="30" s="1"/>
  <c r="T21" i="29"/>
  <c r="T22" i="29" s="1"/>
  <c r="T21" i="28"/>
  <c r="T22" i="28" s="1"/>
  <c r="U21" i="27"/>
  <c r="U22" i="27" s="1"/>
  <c r="U21" i="26"/>
  <c r="U22" i="26" s="1"/>
  <c r="S21" i="25"/>
  <c r="S22" i="25" s="1"/>
  <c r="S21" i="24"/>
  <c r="S22" i="24" s="1"/>
  <c r="S21" i="23"/>
  <c r="S22" i="23" s="1"/>
  <c r="T20" i="22"/>
  <c r="S23" i="22"/>
  <c r="S24" i="22" s="1"/>
  <c r="S9" i="22" s="1"/>
  <c r="S14" i="22" s="1"/>
  <c r="T21" i="21"/>
  <c r="T22" i="21" s="1"/>
  <c r="U20" i="20"/>
  <c r="T23" i="20"/>
  <c r="T24" i="20" s="1"/>
  <c r="T9" i="20" s="1"/>
  <c r="T14" i="20" s="1"/>
  <c r="U20" i="19"/>
  <c r="T23" i="19"/>
  <c r="T24" i="19" s="1"/>
  <c r="T9" i="19" s="1"/>
  <c r="T14" i="19" s="1"/>
  <c r="T21" i="18"/>
  <c r="T22" i="18" s="1"/>
  <c r="U21" i="17"/>
  <c r="U22" i="17" s="1"/>
  <c r="T21" i="16"/>
  <c r="T22" i="16" s="1"/>
  <c r="U21" i="15"/>
  <c r="U22" i="15" s="1"/>
  <c r="T20" i="14"/>
  <c r="S23" i="14"/>
  <c r="S24" i="14" s="1"/>
  <c r="S9" i="14" s="1"/>
  <c r="S14" i="14" s="1"/>
  <c r="W21" i="68" l="1"/>
  <c r="W22" i="68" s="1"/>
  <c r="X20" i="68" s="1"/>
  <c r="W21" i="66"/>
  <c r="W22" i="66" s="1"/>
  <c r="V23" i="66"/>
  <c r="V24" i="66" s="1"/>
  <c r="V9" i="66" s="1"/>
  <c r="V14" i="66" s="1"/>
  <c r="U21" i="65"/>
  <c r="U22" i="65" s="1"/>
  <c r="W20" i="64"/>
  <c r="V23" i="64"/>
  <c r="V24" i="64" s="1"/>
  <c r="V9" i="64" s="1"/>
  <c r="V14" i="64" s="1"/>
  <c r="W20" i="63"/>
  <c r="V23" i="63"/>
  <c r="V24" i="63" s="1"/>
  <c r="V9" i="63" s="1"/>
  <c r="V14" i="63" s="1"/>
  <c r="U21" i="62"/>
  <c r="U22" i="62" s="1"/>
  <c r="U20" i="61"/>
  <c r="T23" i="61"/>
  <c r="T24" i="61" s="1"/>
  <c r="T9" i="61" s="1"/>
  <c r="T14" i="61" s="1"/>
  <c r="U20" i="60"/>
  <c r="T23" i="60"/>
  <c r="T24" i="60" s="1"/>
  <c r="T9" i="60" s="1"/>
  <c r="T14" i="60" s="1"/>
  <c r="U21" i="59"/>
  <c r="U22" i="59" s="1"/>
  <c r="U20" i="58"/>
  <c r="T23" i="58"/>
  <c r="T24" i="58" s="1"/>
  <c r="T9" i="58" s="1"/>
  <c r="T14" i="58" s="1"/>
  <c r="V20" i="57"/>
  <c r="U23" i="57"/>
  <c r="U24" i="57" s="1"/>
  <c r="U9" i="57" s="1"/>
  <c r="U14" i="57" s="1"/>
  <c r="V20" i="56"/>
  <c r="U23" i="56"/>
  <c r="U24" i="56" s="1"/>
  <c r="U9" i="56" s="1"/>
  <c r="U14" i="56" s="1"/>
  <c r="U21" i="55"/>
  <c r="U22" i="55" s="1"/>
  <c r="V20" i="54"/>
  <c r="U23" i="54"/>
  <c r="U24" i="54" s="1"/>
  <c r="U9" i="54" s="1"/>
  <c r="U14" i="54" s="1"/>
  <c r="U21" i="53"/>
  <c r="U22" i="53" s="1"/>
  <c r="U21" i="52"/>
  <c r="U22" i="52" s="1"/>
  <c r="T21" i="51"/>
  <c r="T22" i="51" s="1"/>
  <c r="V20" i="50"/>
  <c r="U23" i="50"/>
  <c r="U24" i="50" s="1"/>
  <c r="U9" i="50" s="1"/>
  <c r="U14" i="50" s="1"/>
  <c r="U21" i="49"/>
  <c r="U22" i="49" s="1"/>
  <c r="U21" i="48"/>
  <c r="U22" i="48" s="1"/>
  <c r="U21" i="47"/>
  <c r="U22" i="47" s="1"/>
  <c r="U21" i="46"/>
  <c r="U22" i="46" s="1"/>
  <c r="U21" i="45"/>
  <c r="U22" i="45" s="1"/>
  <c r="T21" i="44"/>
  <c r="T22" i="44" s="1"/>
  <c r="U21" i="43"/>
  <c r="U22" i="43" s="1"/>
  <c r="U20" i="42"/>
  <c r="T23" i="42"/>
  <c r="T24" i="42" s="1"/>
  <c r="T9" i="42" s="1"/>
  <c r="T14" i="42" s="1"/>
  <c r="U20" i="41"/>
  <c r="T23" i="41"/>
  <c r="T24" i="41" s="1"/>
  <c r="T9" i="41" s="1"/>
  <c r="T14" i="41" s="1"/>
  <c r="T21" i="40"/>
  <c r="T22" i="40" s="1"/>
  <c r="U21" i="39"/>
  <c r="U22" i="39" s="1"/>
  <c r="T21" i="38"/>
  <c r="T22" i="38" s="1"/>
  <c r="U21" i="36"/>
  <c r="U22" i="36" s="1"/>
  <c r="U20" i="35"/>
  <c r="T23" i="35"/>
  <c r="T24" i="35" s="1"/>
  <c r="T9" i="35" s="1"/>
  <c r="T14" i="35" s="1"/>
  <c r="U20" i="34"/>
  <c r="T23" i="34"/>
  <c r="T24" i="34" s="1"/>
  <c r="T9" i="34" s="1"/>
  <c r="T14" i="34" s="1"/>
  <c r="U20" i="33"/>
  <c r="T23" i="33"/>
  <c r="T24" i="33" s="1"/>
  <c r="T9" i="33" s="1"/>
  <c r="T14" i="33" s="1"/>
  <c r="U20" i="32"/>
  <c r="T23" i="32"/>
  <c r="T24" i="32" s="1"/>
  <c r="T9" i="32" s="1"/>
  <c r="T14" i="32" s="1"/>
  <c r="U20" i="31"/>
  <c r="T23" i="31"/>
  <c r="T24" i="31" s="1"/>
  <c r="T9" i="31" s="1"/>
  <c r="T14" i="31" s="1"/>
  <c r="U21" i="30"/>
  <c r="U22" i="30" s="1"/>
  <c r="U20" i="29"/>
  <c r="T23" i="29"/>
  <c r="T24" i="29" s="1"/>
  <c r="T9" i="29" s="1"/>
  <c r="T14" i="29" s="1"/>
  <c r="U20" i="28"/>
  <c r="T23" i="28"/>
  <c r="T24" i="28" s="1"/>
  <c r="T9" i="28" s="1"/>
  <c r="T14" i="28" s="1"/>
  <c r="V20" i="27"/>
  <c r="U23" i="27"/>
  <c r="U24" i="27" s="1"/>
  <c r="U9" i="27" s="1"/>
  <c r="U14" i="27" s="1"/>
  <c r="V20" i="26"/>
  <c r="U23" i="26"/>
  <c r="U24" i="26" s="1"/>
  <c r="U9" i="26" s="1"/>
  <c r="U14" i="26" s="1"/>
  <c r="T20" i="25"/>
  <c r="S23" i="25"/>
  <c r="S24" i="25" s="1"/>
  <c r="S9" i="25" s="1"/>
  <c r="S14" i="25" s="1"/>
  <c r="T20" i="24"/>
  <c r="S23" i="24"/>
  <c r="S24" i="24" s="1"/>
  <c r="S9" i="24" s="1"/>
  <c r="S14" i="24" s="1"/>
  <c r="T20" i="23"/>
  <c r="S23" i="23"/>
  <c r="S24" i="23" s="1"/>
  <c r="S9" i="23" s="1"/>
  <c r="S14" i="23" s="1"/>
  <c r="T21" i="22"/>
  <c r="T22" i="22" s="1"/>
  <c r="U20" i="21"/>
  <c r="T23" i="21"/>
  <c r="T24" i="21" s="1"/>
  <c r="T9" i="21" s="1"/>
  <c r="T14" i="21" s="1"/>
  <c r="U21" i="20"/>
  <c r="U22" i="20" s="1"/>
  <c r="U21" i="19"/>
  <c r="U22" i="19" s="1"/>
  <c r="U20" i="18"/>
  <c r="T23" i="18"/>
  <c r="T24" i="18" s="1"/>
  <c r="T9" i="18" s="1"/>
  <c r="T14" i="18" s="1"/>
  <c r="V20" i="17"/>
  <c r="U23" i="17"/>
  <c r="U24" i="17" s="1"/>
  <c r="U9" i="17" s="1"/>
  <c r="U14" i="17" s="1"/>
  <c r="U20" i="16"/>
  <c r="T23" i="16"/>
  <c r="T24" i="16" s="1"/>
  <c r="T9" i="16" s="1"/>
  <c r="T14" i="16" s="1"/>
  <c r="V20" i="15"/>
  <c r="U23" i="15"/>
  <c r="U24" i="15" s="1"/>
  <c r="U9" i="15" s="1"/>
  <c r="U14" i="15" s="1"/>
  <c r="T21" i="14"/>
  <c r="T22" i="14" s="1"/>
  <c r="X21" i="68" l="1"/>
  <c r="X22" i="68" s="1"/>
  <c r="W23" i="68"/>
  <c r="W24" i="68" s="1"/>
  <c r="W9" i="68" s="1"/>
  <c r="X20" i="66"/>
  <c r="W23" i="66"/>
  <c r="W24" i="66" s="1"/>
  <c r="W9" i="66" s="1"/>
  <c r="W14" i="66" s="1"/>
  <c r="V20" i="65"/>
  <c r="U23" i="65"/>
  <c r="U24" i="65" s="1"/>
  <c r="U9" i="65" s="1"/>
  <c r="U14" i="65" s="1"/>
  <c r="W21" i="64"/>
  <c r="W22" i="64" s="1"/>
  <c r="X20" i="64" s="1"/>
  <c r="W21" i="63"/>
  <c r="W22" i="63"/>
  <c r="X20" i="63" s="1"/>
  <c r="V20" i="62"/>
  <c r="U23" i="62"/>
  <c r="U24" i="62" s="1"/>
  <c r="U9" i="62" s="1"/>
  <c r="U14" i="62" s="1"/>
  <c r="U21" i="61"/>
  <c r="U22" i="61" s="1"/>
  <c r="U21" i="60"/>
  <c r="U22" i="60" s="1"/>
  <c r="V20" i="59"/>
  <c r="U23" i="59"/>
  <c r="U24" i="59" s="1"/>
  <c r="U9" i="59" s="1"/>
  <c r="U14" i="59" s="1"/>
  <c r="U21" i="58"/>
  <c r="U22" i="58" s="1"/>
  <c r="V21" i="57"/>
  <c r="V22" i="57" s="1"/>
  <c r="V21" i="56"/>
  <c r="V22" i="56" s="1"/>
  <c r="V20" i="55"/>
  <c r="U23" i="55"/>
  <c r="U24" i="55" s="1"/>
  <c r="U9" i="55" s="1"/>
  <c r="U14" i="55" s="1"/>
  <c r="V21" i="54"/>
  <c r="V22" i="54" s="1"/>
  <c r="V20" i="53"/>
  <c r="U23" i="53"/>
  <c r="U24" i="53" s="1"/>
  <c r="U9" i="53" s="1"/>
  <c r="U14" i="53" s="1"/>
  <c r="V20" i="52"/>
  <c r="U23" i="52"/>
  <c r="U24" i="52" s="1"/>
  <c r="U9" i="52" s="1"/>
  <c r="U14" i="52" s="1"/>
  <c r="U20" i="51"/>
  <c r="T23" i="51"/>
  <c r="T24" i="51" s="1"/>
  <c r="T9" i="51" s="1"/>
  <c r="T14" i="51" s="1"/>
  <c r="V21" i="50"/>
  <c r="V22" i="50" s="1"/>
  <c r="V20" i="49"/>
  <c r="U23" i="49"/>
  <c r="U24" i="49" s="1"/>
  <c r="U9" i="49" s="1"/>
  <c r="U14" i="49" s="1"/>
  <c r="V20" i="48"/>
  <c r="U23" i="48"/>
  <c r="U24" i="48" s="1"/>
  <c r="U9" i="48" s="1"/>
  <c r="U14" i="48" s="1"/>
  <c r="V20" i="47"/>
  <c r="U23" i="47"/>
  <c r="U24" i="47" s="1"/>
  <c r="U9" i="47" s="1"/>
  <c r="U14" i="47" s="1"/>
  <c r="V20" i="46"/>
  <c r="U23" i="46"/>
  <c r="U24" i="46" s="1"/>
  <c r="U9" i="46" s="1"/>
  <c r="U14" i="46" s="1"/>
  <c r="V20" i="45"/>
  <c r="U23" i="45"/>
  <c r="U24" i="45" s="1"/>
  <c r="U9" i="45" s="1"/>
  <c r="U14" i="45" s="1"/>
  <c r="U20" i="44"/>
  <c r="T23" i="44"/>
  <c r="T24" i="44" s="1"/>
  <c r="T9" i="44" s="1"/>
  <c r="T14" i="44" s="1"/>
  <c r="V20" i="43"/>
  <c r="U23" i="43"/>
  <c r="U24" i="43" s="1"/>
  <c r="U9" i="43" s="1"/>
  <c r="U14" i="43" s="1"/>
  <c r="U21" i="42"/>
  <c r="U22" i="42" s="1"/>
  <c r="U21" i="41"/>
  <c r="U22" i="41" s="1"/>
  <c r="U20" i="40"/>
  <c r="T23" i="40"/>
  <c r="T24" i="40" s="1"/>
  <c r="T9" i="40" s="1"/>
  <c r="T14" i="40" s="1"/>
  <c r="V20" i="39"/>
  <c r="U23" i="39"/>
  <c r="U24" i="39" s="1"/>
  <c r="U9" i="39" s="1"/>
  <c r="U14" i="39" s="1"/>
  <c r="U20" i="38"/>
  <c r="T23" i="38"/>
  <c r="T24" i="38" s="1"/>
  <c r="T9" i="38" s="1"/>
  <c r="T14" i="38" s="1"/>
  <c r="V20" i="36"/>
  <c r="U23" i="36"/>
  <c r="U24" i="36" s="1"/>
  <c r="U9" i="36" s="1"/>
  <c r="U14" i="36" s="1"/>
  <c r="U21" i="35"/>
  <c r="U22" i="35" s="1"/>
  <c r="U21" i="34"/>
  <c r="U22" i="34" s="1"/>
  <c r="U21" i="33"/>
  <c r="U22" i="33" s="1"/>
  <c r="U21" i="32"/>
  <c r="U22" i="32" s="1"/>
  <c r="U21" i="31"/>
  <c r="U22" i="31" s="1"/>
  <c r="V20" i="30"/>
  <c r="U23" i="30"/>
  <c r="U24" i="30" s="1"/>
  <c r="U9" i="30" s="1"/>
  <c r="U14" i="30" s="1"/>
  <c r="U21" i="29"/>
  <c r="U22" i="29" s="1"/>
  <c r="U21" i="28"/>
  <c r="U22" i="28" s="1"/>
  <c r="V21" i="27"/>
  <c r="V22" i="27" s="1"/>
  <c r="V21" i="26"/>
  <c r="V22" i="26"/>
  <c r="W20" i="26" s="1"/>
  <c r="T21" i="25"/>
  <c r="T22" i="25" s="1"/>
  <c r="T21" i="24"/>
  <c r="T22" i="24" s="1"/>
  <c r="T21" i="23"/>
  <c r="T22" i="23" s="1"/>
  <c r="U20" i="22"/>
  <c r="T23" i="22"/>
  <c r="T24" i="22" s="1"/>
  <c r="T9" i="22" s="1"/>
  <c r="T14" i="22" s="1"/>
  <c r="U21" i="21"/>
  <c r="U22" i="21" s="1"/>
  <c r="V20" i="20"/>
  <c r="U23" i="20"/>
  <c r="U24" i="20" s="1"/>
  <c r="U9" i="20" s="1"/>
  <c r="U14" i="20" s="1"/>
  <c r="V20" i="19"/>
  <c r="U23" i="19"/>
  <c r="U24" i="19" s="1"/>
  <c r="U9" i="19" s="1"/>
  <c r="U14" i="19" s="1"/>
  <c r="U21" i="18"/>
  <c r="U22" i="18" s="1"/>
  <c r="V21" i="17"/>
  <c r="V22" i="17" s="1"/>
  <c r="U21" i="16"/>
  <c r="U22" i="16" s="1"/>
  <c r="V21" i="15"/>
  <c r="V22" i="15" s="1"/>
  <c r="U20" i="14"/>
  <c r="T23" i="14"/>
  <c r="T24" i="14" s="1"/>
  <c r="T9" i="14" s="1"/>
  <c r="T14" i="14" s="1"/>
  <c r="V23" i="26" l="1"/>
  <c r="V24" i="26" s="1"/>
  <c r="V9" i="26" s="1"/>
  <c r="V14" i="26" s="1"/>
  <c r="Y20" i="68"/>
  <c r="X23" i="68"/>
  <c r="X24" i="68" s="1"/>
  <c r="X9" i="68" s="1"/>
  <c r="X14" i="68" s="1"/>
  <c r="X21" i="66"/>
  <c r="X22" i="66" s="1"/>
  <c r="V21" i="65"/>
  <c r="V22" i="65" s="1"/>
  <c r="X21" i="64"/>
  <c r="X22" i="64" s="1"/>
  <c r="W23" i="64"/>
  <c r="W24" i="64" s="1"/>
  <c r="W9" i="64" s="1"/>
  <c r="W14" i="64" s="1"/>
  <c r="X21" i="63"/>
  <c r="X22" i="63" s="1"/>
  <c r="W23" i="63"/>
  <c r="W24" i="63" s="1"/>
  <c r="W9" i="63" s="1"/>
  <c r="W14" i="63" s="1"/>
  <c r="V21" i="62"/>
  <c r="V22" i="62" s="1"/>
  <c r="W20" i="62" s="1"/>
  <c r="V20" i="61"/>
  <c r="U23" i="61"/>
  <c r="U24" i="61" s="1"/>
  <c r="U9" i="61" s="1"/>
  <c r="U14" i="61" s="1"/>
  <c r="V20" i="60"/>
  <c r="U23" i="60"/>
  <c r="U24" i="60" s="1"/>
  <c r="U9" i="60" s="1"/>
  <c r="U14" i="60" s="1"/>
  <c r="V21" i="59"/>
  <c r="V22" i="59" s="1"/>
  <c r="V20" i="58"/>
  <c r="U23" i="58"/>
  <c r="U24" i="58" s="1"/>
  <c r="U9" i="58" s="1"/>
  <c r="U14" i="58" s="1"/>
  <c r="W20" i="57"/>
  <c r="V23" i="57"/>
  <c r="V24" i="57" s="1"/>
  <c r="V9" i="57" s="1"/>
  <c r="V14" i="57" s="1"/>
  <c r="W20" i="56"/>
  <c r="V23" i="56"/>
  <c r="V24" i="56" s="1"/>
  <c r="V9" i="56" s="1"/>
  <c r="V14" i="56" s="1"/>
  <c r="V21" i="55"/>
  <c r="V22" i="55" s="1"/>
  <c r="W20" i="54"/>
  <c r="V23" i="54"/>
  <c r="V24" i="54" s="1"/>
  <c r="V9" i="54" s="1"/>
  <c r="V14" i="54" s="1"/>
  <c r="V21" i="53"/>
  <c r="V22" i="53" s="1"/>
  <c r="V21" i="52"/>
  <c r="V22" i="52" s="1"/>
  <c r="U21" i="51"/>
  <c r="U22" i="51" s="1"/>
  <c r="W20" i="50"/>
  <c r="V23" i="50"/>
  <c r="V24" i="50" s="1"/>
  <c r="V9" i="50" s="1"/>
  <c r="V14" i="50" s="1"/>
  <c r="V21" i="49"/>
  <c r="V22" i="49" s="1"/>
  <c r="V21" i="48"/>
  <c r="V22" i="48" s="1"/>
  <c r="V21" i="47"/>
  <c r="V22" i="47" s="1"/>
  <c r="V21" i="46"/>
  <c r="V22" i="46" s="1"/>
  <c r="V21" i="45"/>
  <c r="V22" i="45" s="1"/>
  <c r="U21" i="44"/>
  <c r="U22" i="44" s="1"/>
  <c r="V21" i="43"/>
  <c r="V22" i="43" s="1"/>
  <c r="V20" i="42"/>
  <c r="U23" i="42"/>
  <c r="U24" i="42" s="1"/>
  <c r="U9" i="42" s="1"/>
  <c r="U14" i="42" s="1"/>
  <c r="V20" i="41"/>
  <c r="U23" i="41"/>
  <c r="U24" i="41" s="1"/>
  <c r="U9" i="41" s="1"/>
  <c r="U14" i="41" s="1"/>
  <c r="U21" i="40"/>
  <c r="U22" i="40" s="1"/>
  <c r="V21" i="39"/>
  <c r="V22" i="39" s="1"/>
  <c r="U21" i="38"/>
  <c r="U22" i="38" s="1"/>
  <c r="V21" i="36"/>
  <c r="V22" i="36" s="1"/>
  <c r="W20" i="36" s="1"/>
  <c r="V20" i="35"/>
  <c r="U23" i="35"/>
  <c r="U24" i="35" s="1"/>
  <c r="U9" i="35" s="1"/>
  <c r="U14" i="35" s="1"/>
  <c r="V20" i="34"/>
  <c r="U23" i="34"/>
  <c r="U24" i="34" s="1"/>
  <c r="U9" i="34" s="1"/>
  <c r="U14" i="34" s="1"/>
  <c r="V20" i="33"/>
  <c r="U23" i="33"/>
  <c r="U24" i="33" s="1"/>
  <c r="U9" i="33" s="1"/>
  <c r="U14" i="33" s="1"/>
  <c r="V20" i="32"/>
  <c r="U23" i="32"/>
  <c r="U24" i="32" s="1"/>
  <c r="U9" i="32" s="1"/>
  <c r="U14" i="32" s="1"/>
  <c r="V20" i="31"/>
  <c r="U23" i="31"/>
  <c r="U24" i="31" s="1"/>
  <c r="U9" i="31" s="1"/>
  <c r="U14" i="31" s="1"/>
  <c r="V21" i="30"/>
  <c r="V22" i="30" s="1"/>
  <c r="V20" i="29"/>
  <c r="U23" i="29"/>
  <c r="U24" i="29" s="1"/>
  <c r="U9" i="29" s="1"/>
  <c r="U14" i="29" s="1"/>
  <c r="V20" i="28"/>
  <c r="U23" i="28"/>
  <c r="U24" i="28" s="1"/>
  <c r="U9" i="28" s="1"/>
  <c r="U14" i="28" s="1"/>
  <c r="W20" i="27"/>
  <c r="V23" i="27"/>
  <c r="V24" i="27" s="1"/>
  <c r="V9" i="27" s="1"/>
  <c r="V14" i="27" s="1"/>
  <c r="W21" i="26"/>
  <c r="W22" i="26"/>
  <c r="X20" i="26" s="1"/>
  <c r="U20" i="25"/>
  <c r="T23" i="25"/>
  <c r="T24" i="25" s="1"/>
  <c r="T9" i="25" s="1"/>
  <c r="T14" i="25" s="1"/>
  <c r="U20" i="24"/>
  <c r="T23" i="24"/>
  <c r="T24" i="24" s="1"/>
  <c r="T9" i="24" s="1"/>
  <c r="T14" i="24" s="1"/>
  <c r="U20" i="23"/>
  <c r="T23" i="23"/>
  <c r="T24" i="23" s="1"/>
  <c r="T9" i="23" s="1"/>
  <c r="T14" i="23" s="1"/>
  <c r="U21" i="22"/>
  <c r="U22" i="22" s="1"/>
  <c r="V20" i="21"/>
  <c r="U23" i="21"/>
  <c r="U24" i="21" s="1"/>
  <c r="U9" i="21" s="1"/>
  <c r="U14" i="21" s="1"/>
  <c r="V21" i="20"/>
  <c r="V22" i="20" s="1"/>
  <c r="V21" i="19"/>
  <c r="V22" i="19" s="1"/>
  <c r="V20" i="18"/>
  <c r="U23" i="18"/>
  <c r="U24" i="18" s="1"/>
  <c r="U9" i="18" s="1"/>
  <c r="U14" i="18" s="1"/>
  <c r="W20" i="17"/>
  <c r="V23" i="17"/>
  <c r="V24" i="17" s="1"/>
  <c r="V9" i="17" s="1"/>
  <c r="V14" i="17" s="1"/>
  <c r="V20" i="16"/>
  <c r="U23" i="16"/>
  <c r="U24" i="16" s="1"/>
  <c r="U9" i="16" s="1"/>
  <c r="U14" i="16" s="1"/>
  <c r="W20" i="15"/>
  <c r="V23" i="15"/>
  <c r="V24" i="15" s="1"/>
  <c r="V9" i="15" s="1"/>
  <c r="V14" i="15" s="1"/>
  <c r="U21" i="14"/>
  <c r="U22" i="14" s="1"/>
  <c r="Y21" i="68" l="1"/>
  <c r="Y22" i="68" s="1"/>
  <c r="Z20" i="68" s="1"/>
  <c r="Y20" i="66"/>
  <c r="X23" i="66"/>
  <c r="X24" i="66" s="1"/>
  <c r="X9" i="66" s="1"/>
  <c r="X14" i="66" s="1"/>
  <c r="W20" i="65"/>
  <c r="V23" i="65"/>
  <c r="V24" i="65" s="1"/>
  <c r="V9" i="65" s="1"/>
  <c r="V14" i="65" s="1"/>
  <c r="Y20" i="64"/>
  <c r="X23" i="64"/>
  <c r="X24" i="64" s="1"/>
  <c r="X9" i="64" s="1"/>
  <c r="X14" i="64" s="1"/>
  <c r="Y20" i="63"/>
  <c r="X23" i="63"/>
  <c r="X24" i="63" s="1"/>
  <c r="X9" i="63" s="1"/>
  <c r="X14" i="63" s="1"/>
  <c r="V23" i="62"/>
  <c r="V24" i="62" s="1"/>
  <c r="V9" i="62" s="1"/>
  <c r="V14" i="62" s="1"/>
  <c r="W21" i="62"/>
  <c r="W22" i="62"/>
  <c r="X20" i="62" s="1"/>
  <c r="V21" i="61"/>
  <c r="V22" i="61" s="1"/>
  <c r="V21" i="60"/>
  <c r="V22" i="60" s="1"/>
  <c r="W20" i="59"/>
  <c r="V23" i="59"/>
  <c r="V24" i="59" s="1"/>
  <c r="V9" i="59" s="1"/>
  <c r="V14" i="59" s="1"/>
  <c r="V21" i="58"/>
  <c r="V22" i="58" s="1"/>
  <c r="W21" i="57"/>
  <c r="W22" i="57" s="1"/>
  <c r="W21" i="56"/>
  <c r="W22" i="56" s="1"/>
  <c r="X20" i="56" s="1"/>
  <c r="W20" i="55"/>
  <c r="V23" i="55"/>
  <c r="V24" i="55" s="1"/>
  <c r="V9" i="55" s="1"/>
  <c r="V14" i="55" s="1"/>
  <c r="W21" i="54"/>
  <c r="W22" i="54" s="1"/>
  <c r="X20" i="54" s="1"/>
  <c r="W20" i="53"/>
  <c r="V23" i="53"/>
  <c r="V24" i="53" s="1"/>
  <c r="V9" i="53" s="1"/>
  <c r="V14" i="53" s="1"/>
  <c r="W20" i="52"/>
  <c r="V23" i="52"/>
  <c r="V24" i="52" s="1"/>
  <c r="V9" i="52" s="1"/>
  <c r="V14" i="52" s="1"/>
  <c r="V20" i="51"/>
  <c r="U23" i="51"/>
  <c r="U24" i="51" s="1"/>
  <c r="U9" i="51" s="1"/>
  <c r="U14" i="51" s="1"/>
  <c r="W21" i="50"/>
  <c r="W22" i="50" s="1"/>
  <c r="X20" i="50" s="1"/>
  <c r="W20" i="49"/>
  <c r="V23" i="49"/>
  <c r="V24" i="49" s="1"/>
  <c r="V9" i="49" s="1"/>
  <c r="V14" i="49" s="1"/>
  <c r="W20" i="48"/>
  <c r="V23" i="48"/>
  <c r="V24" i="48" s="1"/>
  <c r="V9" i="48" s="1"/>
  <c r="V14" i="48" s="1"/>
  <c r="W20" i="47"/>
  <c r="V23" i="47"/>
  <c r="V24" i="47" s="1"/>
  <c r="V9" i="47" s="1"/>
  <c r="V14" i="47" s="1"/>
  <c r="W20" i="46"/>
  <c r="V23" i="46"/>
  <c r="V24" i="46" s="1"/>
  <c r="V9" i="46" s="1"/>
  <c r="V14" i="46" s="1"/>
  <c r="W20" i="45"/>
  <c r="V23" i="45"/>
  <c r="V24" i="45" s="1"/>
  <c r="V9" i="45" s="1"/>
  <c r="V14" i="45" s="1"/>
  <c r="V20" i="44"/>
  <c r="U23" i="44"/>
  <c r="U24" i="44" s="1"/>
  <c r="U9" i="44" s="1"/>
  <c r="U14" i="44" s="1"/>
  <c r="W20" i="43"/>
  <c r="V23" i="43"/>
  <c r="V24" i="43" s="1"/>
  <c r="V9" i="43" s="1"/>
  <c r="V14" i="43" s="1"/>
  <c r="V21" i="42"/>
  <c r="V22" i="42" s="1"/>
  <c r="V21" i="41"/>
  <c r="V22" i="41" s="1"/>
  <c r="V20" i="40"/>
  <c r="U23" i="40"/>
  <c r="U24" i="40" s="1"/>
  <c r="U9" i="40" s="1"/>
  <c r="U14" i="40" s="1"/>
  <c r="W20" i="39"/>
  <c r="V23" i="39"/>
  <c r="V24" i="39" s="1"/>
  <c r="V9" i="39" s="1"/>
  <c r="V14" i="39" s="1"/>
  <c r="V20" i="38"/>
  <c r="U23" i="38"/>
  <c r="U24" i="38" s="1"/>
  <c r="U9" i="38" s="1"/>
  <c r="U14" i="38" s="1"/>
  <c r="V23" i="36"/>
  <c r="V24" i="36" s="1"/>
  <c r="V9" i="36" s="1"/>
  <c r="V14" i="36" s="1"/>
  <c r="W21" i="36"/>
  <c r="W22" i="36" s="1"/>
  <c r="V22" i="35"/>
  <c r="W20" i="35" s="1"/>
  <c r="V21" i="35"/>
  <c r="V21" i="34"/>
  <c r="V22" i="34" s="1"/>
  <c r="V21" i="33"/>
  <c r="V22" i="33" s="1"/>
  <c r="V21" i="32"/>
  <c r="V22" i="32" s="1"/>
  <c r="V21" i="31"/>
  <c r="V22" i="31" s="1"/>
  <c r="W20" i="30"/>
  <c r="V23" i="30"/>
  <c r="V24" i="30" s="1"/>
  <c r="V9" i="30" s="1"/>
  <c r="V14" i="30" s="1"/>
  <c r="V21" i="29"/>
  <c r="V22" i="29" s="1"/>
  <c r="V21" i="28"/>
  <c r="V22" i="28" s="1"/>
  <c r="W21" i="27"/>
  <c r="W22" i="27"/>
  <c r="X20" i="27" s="1"/>
  <c r="X21" i="26"/>
  <c r="X22" i="26" s="1"/>
  <c r="W23" i="26"/>
  <c r="W24" i="26" s="1"/>
  <c r="W9" i="26" s="1"/>
  <c r="W14" i="26" s="1"/>
  <c r="U21" i="25"/>
  <c r="U22" i="25" s="1"/>
  <c r="U21" i="24"/>
  <c r="U22" i="24" s="1"/>
  <c r="U21" i="23"/>
  <c r="U22" i="23" s="1"/>
  <c r="V20" i="22"/>
  <c r="U23" i="22"/>
  <c r="U24" i="22" s="1"/>
  <c r="U9" i="22" s="1"/>
  <c r="U14" i="22" s="1"/>
  <c r="V21" i="21"/>
  <c r="V22" i="21" s="1"/>
  <c r="W20" i="20"/>
  <c r="V23" i="20"/>
  <c r="V24" i="20" s="1"/>
  <c r="V9" i="20" s="1"/>
  <c r="V14" i="20" s="1"/>
  <c r="W20" i="19"/>
  <c r="V23" i="19"/>
  <c r="V24" i="19" s="1"/>
  <c r="V9" i="19" s="1"/>
  <c r="V14" i="19" s="1"/>
  <c r="V21" i="18"/>
  <c r="V22" i="18" s="1"/>
  <c r="W21" i="17"/>
  <c r="W22" i="17"/>
  <c r="X20" i="17" s="1"/>
  <c r="V21" i="16"/>
  <c r="V22" i="16" s="1"/>
  <c r="W21" i="15"/>
  <c r="W22" i="15" s="1"/>
  <c r="V20" i="14"/>
  <c r="U23" i="14"/>
  <c r="U24" i="14" s="1"/>
  <c r="U9" i="14" s="1"/>
  <c r="U14" i="14" s="1"/>
  <c r="Z21" i="68" l="1"/>
  <c r="Z22" i="68" s="1"/>
  <c r="Y23" i="68"/>
  <c r="Y24" i="68" s="1"/>
  <c r="Y9" i="68" s="1"/>
  <c r="Y14" i="68" s="1"/>
  <c r="Y21" i="66"/>
  <c r="Y22" i="66" s="1"/>
  <c r="W21" i="65"/>
  <c r="W22" i="65" s="1"/>
  <c r="X20" i="65" s="1"/>
  <c r="Y21" i="64"/>
  <c r="Y22" i="64" s="1"/>
  <c r="Y21" i="63"/>
  <c r="Y22" i="63" s="1"/>
  <c r="X21" i="62"/>
  <c r="X22" i="62" s="1"/>
  <c r="W23" i="62"/>
  <c r="W24" i="62" s="1"/>
  <c r="W9" i="62" s="1"/>
  <c r="W14" i="62" s="1"/>
  <c r="W20" i="61"/>
  <c r="V23" i="61"/>
  <c r="V24" i="61" s="1"/>
  <c r="V9" i="61" s="1"/>
  <c r="V14" i="61" s="1"/>
  <c r="W20" i="60"/>
  <c r="V23" i="60"/>
  <c r="V24" i="60" s="1"/>
  <c r="V9" i="60" s="1"/>
  <c r="V14" i="60" s="1"/>
  <c r="W21" i="59"/>
  <c r="W22" i="59" s="1"/>
  <c r="W20" i="58"/>
  <c r="V23" i="58"/>
  <c r="V24" i="58" s="1"/>
  <c r="V9" i="58" s="1"/>
  <c r="V14" i="58" s="1"/>
  <c r="X20" i="57"/>
  <c r="W23" i="57"/>
  <c r="W24" i="57" s="1"/>
  <c r="W9" i="57" s="1"/>
  <c r="W14" i="57" s="1"/>
  <c r="X21" i="56"/>
  <c r="X22" i="56" s="1"/>
  <c r="W23" i="56"/>
  <c r="W24" i="56" s="1"/>
  <c r="W9" i="56" s="1"/>
  <c r="W14" i="56" s="1"/>
  <c r="W21" i="55"/>
  <c r="W22" i="55" s="1"/>
  <c r="X20" i="55" s="1"/>
  <c r="X21" i="54"/>
  <c r="X22" i="54" s="1"/>
  <c r="W23" i="54"/>
  <c r="W24" i="54" s="1"/>
  <c r="W9" i="54" s="1"/>
  <c r="W14" i="54" s="1"/>
  <c r="W21" i="53"/>
  <c r="W22" i="53"/>
  <c r="X20" i="53" s="1"/>
  <c r="W21" i="52"/>
  <c r="W22" i="52" s="1"/>
  <c r="V21" i="51"/>
  <c r="V22" i="51" s="1"/>
  <c r="X21" i="50"/>
  <c r="X22" i="50" s="1"/>
  <c r="W23" i="50"/>
  <c r="W24" i="50" s="1"/>
  <c r="W9" i="50" s="1"/>
  <c r="W14" i="50" s="1"/>
  <c r="W21" i="49"/>
  <c r="W22" i="49" s="1"/>
  <c r="X20" i="49" s="1"/>
  <c r="W21" i="48"/>
  <c r="W22" i="48" s="1"/>
  <c r="X20" i="48" s="1"/>
  <c r="W21" i="47"/>
  <c r="W22" i="47" s="1"/>
  <c r="X20" i="47" s="1"/>
  <c r="W21" i="46"/>
  <c r="W22" i="46" s="1"/>
  <c r="X20" i="46" s="1"/>
  <c r="W21" i="45"/>
  <c r="W22" i="45" s="1"/>
  <c r="V21" i="44"/>
  <c r="V22" i="44" s="1"/>
  <c r="W21" i="43"/>
  <c r="W22" i="43" s="1"/>
  <c r="X20" i="43" s="1"/>
  <c r="W20" i="42"/>
  <c r="V23" i="42"/>
  <c r="V24" i="42" s="1"/>
  <c r="V9" i="42" s="1"/>
  <c r="V14" i="42" s="1"/>
  <c r="W20" i="41"/>
  <c r="V23" i="41"/>
  <c r="V24" i="41" s="1"/>
  <c r="V9" i="41" s="1"/>
  <c r="V14" i="41" s="1"/>
  <c r="V21" i="40"/>
  <c r="V22" i="40" s="1"/>
  <c r="W21" i="39"/>
  <c r="W22" i="39" s="1"/>
  <c r="V21" i="38"/>
  <c r="V22" i="38" s="1"/>
  <c r="X20" i="36"/>
  <c r="W23" i="36"/>
  <c r="W24" i="36" s="1"/>
  <c r="W9" i="36" s="1"/>
  <c r="W14" i="36" s="1"/>
  <c r="W21" i="35"/>
  <c r="W22" i="35" s="1"/>
  <c r="V23" i="35"/>
  <c r="V24" i="35" s="1"/>
  <c r="V9" i="35" s="1"/>
  <c r="V14" i="35" s="1"/>
  <c r="W20" i="34"/>
  <c r="V23" i="34"/>
  <c r="V24" i="34" s="1"/>
  <c r="V9" i="34" s="1"/>
  <c r="V14" i="34" s="1"/>
  <c r="W20" i="33"/>
  <c r="V23" i="33"/>
  <c r="V24" i="33" s="1"/>
  <c r="V9" i="33" s="1"/>
  <c r="V14" i="33" s="1"/>
  <c r="W20" i="32"/>
  <c r="V23" i="32"/>
  <c r="V24" i="32" s="1"/>
  <c r="V9" i="32" s="1"/>
  <c r="V14" i="32" s="1"/>
  <c r="W20" i="31"/>
  <c r="V23" i="31"/>
  <c r="V24" i="31" s="1"/>
  <c r="V9" i="31" s="1"/>
  <c r="V14" i="31" s="1"/>
  <c r="W21" i="30"/>
  <c r="W22" i="30"/>
  <c r="X20" i="30" s="1"/>
  <c r="W20" i="29"/>
  <c r="V23" i="29"/>
  <c r="V24" i="29" s="1"/>
  <c r="V9" i="29" s="1"/>
  <c r="V14" i="29" s="1"/>
  <c r="W20" i="28"/>
  <c r="V23" i="28"/>
  <c r="V24" i="28" s="1"/>
  <c r="V9" i="28" s="1"/>
  <c r="V14" i="28" s="1"/>
  <c r="X21" i="27"/>
  <c r="X22" i="27" s="1"/>
  <c r="W23" i="27"/>
  <c r="W24" i="27" s="1"/>
  <c r="W9" i="27" s="1"/>
  <c r="W14" i="27" s="1"/>
  <c r="Y20" i="26"/>
  <c r="X23" i="26"/>
  <c r="X24" i="26" s="1"/>
  <c r="X9" i="26" s="1"/>
  <c r="X14" i="26" s="1"/>
  <c r="V20" i="25"/>
  <c r="U23" i="25"/>
  <c r="U24" i="25" s="1"/>
  <c r="U9" i="25" s="1"/>
  <c r="U14" i="25" s="1"/>
  <c r="V20" i="24"/>
  <c r="U23" i="24"/>
  <c r="U24" i="24" s="1"/>
  <c r="U9" i="24" s="1"/>
  <c r="U14" i="24" s="1"/>
  <c r="V20" i="23"/>
  <c r="U23" i="23"/>
  <c r="U24" i="23" s="1"/>
  <c r="U9" i="23" s="1"/>
  <c r="U14" i="23" s="1"/>
  <c r="V21" i="22"/>
  <c r="V22" i="22" s="1"/>
  <c r="W20" i="21"/>
  <c r="V23" i="21"/>
  <c r="V24" i="21" s="1"/>
  <c r="V9" i="21" s="1"/>
  <c r="V14" i="21" s="1"/>
  <c r="W21" i="20"/>
  <c r="W22" i="20" s="1"/>
  <c r="W21" i="19"/>
  <c r="W22" i="19"/>
  <c r="X20" i="19" s="1"/>
  <c r="W20" i="18"/>
  <c r="V23" i="18"/>
  <c r="V24" i="18" s="1"/>
  <c r="V9" i="18" s="1"/>
  <c r="V14" i="18" s="1"/>
  <c r="W23" i="17"/>
  <c r="W24" i="17" s="1"/>
  <c r="W9" i="17" s="1"/>
  <c r="W14" i="17" s="1"/>
  <c r="X21" i="17"/>
  <c r="X22" i="17" s="1"/>
  <c r="Y20" i="17" s="1"/>
  <c r="W20" i="16"/>
  <c r="V23" i="16"/>
  <c r="V24" i="16" s="1"/>
  <c r="V9" i="16" s="1"/>
  <c r="V14" i="16" s="1"/>
  <c r="X20" i="15"/>
  <c r="W23" i="15"/>
  <c r="W24" i="15" s="1"/>
  <c r="W9" i="15" s="1"/>
  <c r="W14" i="15" s="1"/>
  <c r="V21" i="14"/>
  <c r="V22" i="14" s="1"/>
  <c r="X20" i="20" l="1"/>
  <c r="W23" i="20"/>
  <c r="W24" i="20" s="1"/>
  <c r="W9" i="20" s="1"/>
  <c r="W14" i="20" s="1"/>
  <c r="W23" i="19"/>
  <c r="W24" i="19" s="1"/>
  <c r="W9" i="19" s="1"/>
  <c r="W14" i="19" s="1"/>
  <c r="X20" i="39"/>
  <c r="W23" i="39"/>
  <c r="W24" i="39" s="1"/>
  <c r="W9" i="39" s="1"/>
  <c r="W14" i="39" s="1"/>
  <c r="AA20" i="68"/>
  <c r="Z23" i="68"/>
  <c r="Z24" i="68" s="1"/>
  <c r="Z9" i="68" s="1"/>
  <c r="Z14" i="68" s="1"/>
  <c r="Z20" i="66"/>
  <c r="Y23" i="66"/>
  <c r="Y24" i="66" s="1"/>
  <c r="Y9" i="66" s="1"/>
  <c r="Y14" i="66" s="1"/>
  <c r="X21" i="65"/>
  <c r="X22" i="65" s="1"/>
  <c r="W23" i="65"/>
  <c r="W24" i="65" s="1"/>
  <c r="W9" i="65" s="1"/>
  <c r="W14" i="65" s="1"/>
  <c r="Z20" i="64"/>
  <c r="Y23" i="64"/>
  <c r="Y24" i="64" s="1"/>
  <c r="Y9" i="64" s="1"/>
  <c r="Y14" i="64" s="1"/>
  <c r="Z20" i="63"/>
  <c r="Y23" i="63"/>
  <c r="Y24" i="63" s="1"/>
  <c r="Y9" i="63" s="1"/>
  <c r="Y14" i="63" s="1"/>
  <c r="Y20" i="62"/>
  <c r="X23" i="62"/>
  <c r="X24" i="62" s="1"/>
  <c r="X9" i="62" s="1"/>
  <c r="X14" i="62" s="1"/>
  <c r="W21" i="61"/>
  <c r="W22" i="61" s="1"/>
  <c r="W21" i="60"/>
  <c r="W22" i="60" s="1"/>
  <c r="X20" i="60" s="1"/>
  <c r="X20" i="59"/>
  <c r="W23" i="59"/>
  <c r="W24" i="59" s="1"/>
  <c r="W9" i="59" s="1"/>
  <c r="W14" i="59" s="1"/>
  <c r="W21" i="58"/>
  <c r="W22" i="58" s="1"/>
  <c r="X21" i="57"/>
  <c r="X22" i="57"/>
  <c r="Y20" i="57" s="1"/>
  <c r="Y20" i="56"/>
  <c r="X23" i="56"/>
  <c r="X24" i="56" s="1"/>
  <c r="X9" i="56" s="1"/>
  <c r="X14" i="56" s="1"/>
  <c r="X21" i="55"/>
  <c r="X22" i="55" s="1"/>
  <c r="W23" i="55"/>
  <c r="W24" i="55" s="1"/>
  <c r="W9" i="55" s="1"/>
  <c r="W14" i="55" s="1"/>
  <c r="Y20" i="54"/>
  <c r="X23" i="54"/>
  <c r="X24" i="54" s="1"/>
  <c r="X9" i="54" s="1"/>
  <c r="X14" i="54" s="1"/>
  <c r="X21" i="53"/>
  <c r="X22" i="53" s="1"/>
  <c r="W23" i="53"/>
  <c r="W24" i="53" s="1"/>
  <c r="W9" i="53" s="1"/>
  <c r="W14" i="53" s="1"/>
  <c r="X20" i="52"/>
  <c r="X21" i="52" s="1"/>
  <c r="X22" i="52" s="1"/>
  <c r="W23" i="52"/>
  <c r="W24" i="52" s="1"/>
  <c r="W9" i="52" s="1"/>
  <c r="W14" i="52" s="1"/>
  <c r="W20" i="51"/>
  <c r="V23" i="51"/>
  <c r="V24" i="51" s="1"/>
  <c r="V9" i="51" s="1"/>
  <c r="V14" i="51" s="1"/>
  <c r="Y20" i="50"/>
  <c r="X23" i="50"/>
  <c r="X24" i="50" s="1"/>
  <c r="X9" i="50" s="1"/>
  <c r="X14" i="50" s="1"/>
  <c r="W23" i="49"/>
  <c r="W24" i="49" s="1"/>
  <c r="W9" i="49" s="1"/>
  <c r="W14" i="49" s="1"/>
  <c r="X21" i="49"/>
  <c r="X22" i="49" s="1"/>
  <c r="X21" i="48"/>
  <c r="X22" i="48" s="1"/>
  <c r="W23" i="48"/>
  <c r="W24" i="48" s="1"/>
  <c r="W9" i="48" s="1"/>
  <c r="W14" i="48" s="1"/>
  <c r="X21" i="47"/>
  <c r="X22" i="47" s="1"/>
  <c r="W23" i="47"/>
  <c r="W24" i="47" s="1"/>
  <c r="W9" i="47" s="1"/>
  <c r="W14" i="47" s="1"/>
  <c r="X21" i="46"/>
  <c r="X22" i="46" s="1"/>
  <c r="W23" i="46"/>
  <c r="W24" i="46" s="1"/>
  <c r="W9" i="46" s="1"/>
  <c r="W14" i="46" s="1"/>
  <c r="X20" i="45"/>
  <c r="W23" i="45"/>
  <c r="W24" i="45" s="1"/>
  <c r="W9" i="45" s="1"/>
  <c r="W14" i="45" s="1"/>
  <c r="W20" i="44"/>
  <c r="V23" i="44"/>
  <c r="V24" i="44" s="1"/>
  <c r="V9" i="44" s="1"/>
  <c r="V14" i="44" s="1"/>
  <c r="X21" i="43"/>
  <c r="X22" i="43" s="1"/>
  <c r="W23" i="43"/>
  <c r="W24" i="43" s="1"/>
  <c r="W9" i="43" s="1"/>
  <c r="W14" i="43" s="1"/>
  <c r="W21" i="42"/>
  <c r="W22" i="42" s="1"/>
  <c r="X20" i="42" s="1"/>
  <c r="W21" i="41"/>
  <c r="W22" i="41" s="1"/>
  <c r="W20" i="40"/>
  <c r="V23" i="40"/>
  <c r="V24" i="40" s="1"/>
  <c r="V9" i="40" s="1"/>
  <c r="V14" i="40" s="1"/>
  <c r="X21" i="39"/>
  <c r="X22" i="39" s="1"/>
  <c r="Y20" i="39" s="1"/>
  <c r="W20" i="38"/>
  <c r="V23" i="38"/>
  <c r="V24" i="38" s="1"/>
  <c r="V9" i="38" s="1"/>
  <c r="V14" i="38" s="1"/>
  <c r="X21" i="36"/>
  <c r="X22" i="36" s="1"/>
  <c r="X20" i="35"/>
  <c r="W23" i="35"/>
  <c r="W24" i="35" s="1"/>
  <c r="W9" i="35" s="1"/>
  <c r="W14" i="35" s="1"/>
  <c r="W21" i="34"/>
  <c r="W22" i="34" s="1"/>
  <c r="W21" i="33"/>
  <c r="W22" i="33" s="1"/>
  <c r="W21" i="32"/>
  <c r="W22" i="32" s="1"/>
  <c r="W21" i="31"/>
  <c r="W22" i="31"/>
  <c r="X20" i="31" s="1"/>
  <c r="X21" i="30"/>
  <c r="X22" i="30" s="1"/>
  <c r="Y20" i="30" s="1"/>
  <c r="W23" i="30"/>
  <c r="W24" i="30" s="1"/>
  <c r="W9" i="30" s="1"/>
  <c r="W14" i="30" s="1"/>
  <c r="W21" i="29"/>
  <c r="W22" i="29" s="1"/>
  <c r="W21" i="28"/>
  <c r="W22" i="28"/>
  <c r="X20" i="28" s="1"/>
  <c r="Y20" i="27"/>
  <c r="X23" i="27"/>
  <c r="X24" i="27" s="1"/>
  <c r="X9" i="27" s="1"/>
  <c r="X14" i="27" s="1"/>
  <c r="Y21" i="26"/>
  <c r="Y22" i="26" s="1"/>
  <c r="V21" i="25"/>
  <c r="V22" i="25" s="1"/>
  <c r="W20" i="25" s="1"/>
  <c r="V21" i="24"/>
  <c r="V22" i="24" s="1"/>
  <c r="W20" i="24" s="1"/>
  <c r="V21" i="23"/>
  <c r="V22" i="23" s="1"/>
  <c r="W20" i="22"/>
  <c r="V23" i="22"/>
  <c r="V24" i="22" s="1"/>
  <c r="V9" i="22" s="1"/>
  <c r="V14" i="22" s="1"/>
  <c r="W21" i="21"/>
  <c r="W22" i="21"/>
  <c r="X20" i="21" s="1"/>
  <c r="X21" i="20"/>
  <c r="X22" i="20" s="1"/>
  <c r="X21" i="19"/>
  <c r="X22" i="19" s="1"/>
  <c r="W21" i="18"/>
  <c r="W22" i="18"/>
  <c r="X20" i="18" s="1"/>
  <c r="X23" i="17"/>
  <c r="X24" i="17" s="1"/>
  <c r="X9" i="17" s="1"/>
  <c r="X14" i="17" s="1"/>
  <c r="Y21" i="17"/>
  <c r="Y22" i="17" s="1"/>
  <c r="W21" i="16"/>
  <c r="W22" i="16"/>
  <c r="X20" i="16" s="1"/>
  <c r="X21" i="15"/>
  <c r="X22" i="15" s="1"/>
  <c r="W20" i="14"/>
  <c r="V23" i="14"/>
  <c r="V24" i="14" s="1"/>
  <c r="V9" i="14" s="1"/>
  <c r="V14" i="14" s="1"/>
  <c r="X20" i="34" l="1"/>
  <c r="W23" i="34"/>
  <c r="W24" i="34" s="1"/>
  <c r="W9" i="34" s="1"/>
  <c r="W14" i="34" s="1"/>
  <c r="X20" i="33"/>
  <c r="W23" i="33"/>
  <c r="W24" i="33" s="1"/>
  <c r="W9" i="33" s="1"/>
  <c r="W14" i="33" s="1"/>
  <c r="W23" i="31"/>
  <c r="W24" i="31" s="1"/>
  <c r="W9" i="31" s="1"/>
  <c r="W14" i="31" s="1"/>
  <c r="W20" i="23"/>
  <c r="V23" i="23"/>
  <c r="V24" i="23" s="1"/>
  <c r="V9" i="23" s="1"/>
  <c r="V14" i="23" s="1"/>
  <c r="X20" i="41"/>
  <c r="X21" i="41" s="1"/>
  <c r="X22" i="41" s="1"/>
  <c r="W23" i="41"/>
  <c r="W24" i="41" s="1"/>
  <c r="W9" i="41" s="1"/>
  <c r="W14" i="41" s="1"/>
  <c r="AA21" i="68"/>
  <c r="AA22" i="68" s="1"/>
  <c r="Z21" i="66"/>
  <c r="Z22" i="66" s="1"/>
  <c r="Y20" i="65"/>
  <c r="X23" i="65"/>
  <c r="X24" i="65" s="1"/>
  <c r="X9" i="65" s="1"/>
  <c r="X14" i="65" s="1"/>
  <c r="Z21" i="64"/>
  <c r="Z22" i="64" s="1"/>
  <c r="Z21" i="63"/>
  <c r="Z22" i="63" s="1"/>
  <c r="Y21" i="62"/>
  <c r="Y22" i="62" s="1"/>
  <c r="X20" i="61"/>
  <c r="W23" i="61"/>
  <c r="W24" i="61" s="1"/>
  <c r="W9" i="61" s="1"/>
  <c r="W14" i="61" s="1"/>
  <c r="W23" i="60"/>
  <c r="W24" i="60" s="1"/>
  <c r="W9" i="60" s="1"/>
  <c r="W14" i="60" s="1"/>
  <c r="X21" i="60"/>
  <c r="X22" i="60" s="1"/>
  <c r="X21" i="59"/>
  <c r="X22" i="59" s="1"/>
  <c r="X20" i="58"/>
  <c r="X21" i="58" s="1"/>
  <c r="X22" i="58" s="1"/>
  <c r="W23" i="58"/>
  <c r="W24" i="58" s="1"/>
  <c r="W9" i="58" s="1"/>
  <c r="W14" i="58" s="1"/>
  <c r="Y21" i="57"/>
  <c r="Y22" i="57" s="1"/>
  <c r="X23" i="57"/>
  <c r="X24" i="57" s="1"/>
  <c r="X9" i="57" s="1"/>
  <c r="X14" i="57" s="1"/>
  <c r="Y21" i="56"/>
  <c r="Y22" i="56" s="1"/>
  <c r="Y20" i="55"/>
  <c r="X23" i="55"/>
  <c r="X24" i="55" s="1"/>
  <c r="X9" i="55" s="1"/>
  <c r="X14" i="55" s="1"/>
  <c r="Y21" i="54"/>
  <c r="Y22" i="54" s="1"/>
  <c r="Y20" i="53"/>
  <c r="X23" i="53"/>
  <c r="X24" i="53" s="1"/>
  <c r="X9" i="53" s="1"/>
  <c r="X14" i="53" s="1"/>
  <c r="Y20" i="52"/>
  <c r="X23" i="52"/>
  <c r="X24" i="52" s="1"/>
  <c r="X9" i="52" s="1"/>
  <c r="X14" i="52" s="1"/>
  <c r="W21" i="51"/>
  <c r="W22" i="51"/>
  <c r="X20" i="51" s="1"/>
  <c r="W23" i="51"/>
  <c r="W24" i="51" s="1"/>
  <c r="W9" i="51" s="1"/>
  <c r="W14" i="51" s="1"/>
  <c r="Y21" i="50"/>
  <c r="Y22" i="50" s="1"/>
  <c r="Y20" i="49"/>
  <c r="X23" i="49"/>
  <c r="X24" i="49" s="1"/>
  <c r="X9" i="49" s="1"/>
  <c r="X14" i="49" s="1"/>
  <c r="Y20" i="48"/>
  <c r="X23" i="48"/>
  <c r="X24" i="48" s="1"/>
  <c r="X9" i="48" s="1"/>
  <c r="X14" i="48" s="1"/>
  <c r="Y20" i="47"/>
  <c r="X23" i="47"/>
  <c r="X24" i="47" s="1"/>
  <c r="X9" i="47" s="1"/>
  <c r="X14" i="47" s="1"/>
  <c r="Y20" i="46"/>
  <c r="X23" i="46"/>
  <c r="X24" i="46" s="1"/>
  <c r="X9" i="46" s="1"/>
  <c r="X14" i="46" s="1"/>
  <c r="X21" i="45"/>
  <c r="X22" i="45" s="1"/>
  <c r="W21" i="44"/>
  <c r="W22" i="44" s="1"/>
  <c r="Y20" i="43"/>
  <c r="X23" i="43"/>
  <c r="X24" i="43" s="1"/>
  <c r="X9" i="43" s="1"/>
  <c r="X14" i="43" s="1"/>
  <c r="X21" i="42"/>
  <c r="X22" i="42" s="1"/>
  <c r="W23" i="42"/>
  <c r="W24" i="42" s="1"/>
  <c r="W9" i="42" s="1"/>
  <c r="W14" i="42" s="1"/>
  <c r="W21" i="40"/>
  <c r="W22" i="40" s="1"/>
  <c r="Y21" i="39"/>
  <c r="Y22" i="39" s="1"/>
  <c r="X23" i="39"/>
  <c r="X24" i="39" s="1"/>
  <c r="X9" i="39" s="1"/>
  <c r="X14" i="39" s="1"/>
  <c r="W21" i="38"/>
  <c r="W22" i="38"/>
  <c r="X20" i="38" s="1"/>
  <c r="Y20" i="36"/>
  <c r="X23" i="36"/>
  <c r="X24" i="36" s="1"/>
  <c r="X9" i="36" s="1"/>
  <c r="X14" i="36" s="1"/>
  <c r="X21" i="35"/>
  <c r="X22" i="35" s="1"/>
  <c r="X21" i="34"/>
  <c r="X22" i="34" s="1"/>
  <c r="X21" i="33"/>
  <c r="X22" i="33" s="1"/>
  <c r="X20" i="32"/>
  <c r="W23" i="32"/>
  <c r="W24" i="32" s="1"/>
  <c r="W9" i="32" s="1"/>
  <c r="W14" i="32" s="1"/>
  <c r="X21" i="31"/>
  <c r="X22" i="31" s="1"/>
  <c r="Y21" i="30"/>
  <c r="Y22" i="30" s="1"/>
  <c r="X23" i="30"/>
  <c r="X24" i="30" s="1"/>
  <c r="X9" i="30" s="1"/>
  <c r="X14" i="30" s="1"/>
  <c r="X20" i="29"/>
  <c r="W23" i="29"/>
  <c r="W24" i="29" s="1"/>
  <c r="W9" i="29" s="1"/>
  <c r="W14" i="29" s="1"/>
  <c r="X21" i="28"/>
  <c r="X22" i="28" s="1"/>
  <c r="W23" i="28"/>
  <c r="W24" i="28" s="1"/>
  <c r="W9" i="28" s="1"/>
  <c r="W14" i="28" s="1"/>
  <c r="Y21" i="27"/>
  <c r="Y22" i="27" s="1"/>
  <c r="Z20" i="26"/>
  <c r="Y23" i="26"/>
  <c r="Y24" i="26" s="1"/>
  <c r="Y9" i="26" s="1"/>
  <c r="Y14" i="26" s="1"/>
  <c r="V23" i="25"/>
  <c r="V24" i="25" s="1"/>
  <c r="V9" i="25" s="1"/>
  <c r="V14" i="25" s="1"/>
  <c r="W21" i="25"/>
  <c r="W22" i="25" s="1"/>
  <c r="V23" i="24"/>
  <c r="V24" i="24" s="1"/>
  <c r="V9" i="24" s="1"/>
  <c r="V14" i="24" s="1"/>
  <c r="W21" i="24"/>
  <c r="W22" i="24" s="1"/>
  <c r="X20" i="24" s="1"/>
  <c r="W21" i="23"/>
  <c r="W22" i="23" s="1"/>
  <c r="X20" i="23" s="1"/>
  <c r="W21" i="22"/>
  <c r="W22" i="22"/>
  <c r="X20" i="22" s="1"/>
  <c r="W23" i="21"/>
  <c r="W24" i="21" s="1"/>
  <c r="W9" i="21" s="1"/>
  <c r="W14" i="21" s="1"/>
  <c r="X21" i="21"/>
  <c r="X22" i="21" s="1"/>
  <c r="Y20" i="20"/>
  <c r="X23" i="20"/>
  <c r="X24" i="20" s="1"/>
  <c r="X9" i="20" s="1"/>
  <c r="X14" i="20" s="1"/>
  <c r="Y20" i="19"/>
  <c r="X23" i="19"/>
  <c r="X24" i="19" s="1"/>
  <c r="X9" i="19" s="1"/>
  <c r="X14" i="19" s="1"/>
  <c r="W23" i="18"/>
  <c r="W24" i="18" s="1"/>
  <c r="W9" i="18" s="1"/>
  <c r="W14" i="18" s="1"/>
  <c r="X21" i="18"/>
  <c r="X22" i="18" s="1"/>
  <c r="Z20" i="17"/>
  <c r="Y23" i="17"/>
  <c r="Y24" i="17" s="1"/>
  <c r="Y9" i="17" s="1"/>
  <c r="Y14" i="17" s="1"/>
  <c r="X21" i="16"/>
  <c r="X22" i="16" s="1"/>
  <c r="W23" i="16"/>
  <c r="W24" i="16" s="1"/>
  <c r="W9" i="16" s="1"/>
  <c r="W14" i="16" s="1"/>
  <c r="Y20" i="15"/>
  <c r="X23" i="15"/>
  <c r="X24" i="15" s="1"/>
  <c r="X9" i="15" s="1"/>
  <c r="X14" i="15" s="1"/>
  <c r="W21" i="14"/>
  <c r="W22" i="14" s="1"/>
  <c r="X20" i="14" s="1"/>
  <c r="W23" i="22" l="1"/>
  <c r="W24" i="22" s="1"/>
  <c r="W9" i="22" s="1"/>
  <c r="W14" i="22" s="1"/>
  <c r="X20" i="44"/>
  <c r="W23" i="44"/>
  <c r="W24" i="44" s="1"/>
  <c r="W9" i="44" s="1"/>
  <c r="W14" i="44" s="1"/>
  <c r="X20" i="40"/>
  <c r="X21" i="40" s="1"/>
  <c r="X22" i="40" s="1"/>
  <c r="W23" i="40"/>
  <c r="W24" i="40" s="1"/>
  <c r="W9" i="40" s="1"/>
  <c r="W14" i="40" s="1"/>
  <c r="W23" i="38"/>
  <c r="W24" i="38" s="1"/>
  <c r="W9" i="38" s="1"/>
  <c r="W14" i="38" s="1"/>
  <c r="AB20" i="68"/>
  <c r="AA23" i="68"/>
  <c r="AA24" i="68" s="1"/>
  <c r="AA9" i="68" s="1"/>
  <c r="AA14" i="68" s="1"/>
  <c r="AA20" i="66"/>
  <c r="Z23" i="66"/>
  <c r="Z24" i="66" s="1"/>
  <c r="Z9" i="66" s="1"/>
  <c r="Z14" i="66" s="1"/>
  <c r="Y21" i="65"/>
  <c r="Y22" i="65" s="1"/>
  <c r="AA20" i="64"/>
  <c r="Z23" i="64"/>
  <c r="Z24" i="64" s="1"/>
  <c r="Z9" i="64" s="1"/>
  <c r="Z14" i="64" s="1"/>
  <c r="AA20" i="63"/>
  <c r="Z23" i="63"/>
  <c r="Z24" i="63" s="1"/>
  <c r="Z9" i="63" s="1"/>
  <c r="Z14" i="63" s="1"/>
  <c r="Z20" i="62"/>
  <c r="Y23" i="62"/>
  <c r="Y24" i="62" s="1"/>
  <c r="Y9" i="62" s="1"/>
  <c r="Y14" i="62" s="1"/>
  <c r="X21" i="61"/>
  <c r="X22" i="61" s="1"/>
  <c r="Y20" i="60"/>
  <c r="X23" i="60"/>
  <c r="X24" i="60" s="1"/>
  <c r="X9" i="60" s="1"/>
  <c r="X14" i="60" s="1"/>
  <c r="Y20" i="59"/>
  <c r="X23" i="59"/>
  <c r="X24" i="59" s="1"/>
  <c r="X9" i="59" s="1"/>
  <c r="X14" i="59" s="1"/>
  <c r="Y20" i="58"/>
  <c r="X23" i="58"/>
  <c r="X24" i="58" s="1"/>
  <c r="X9" i="58" s="1"/>
  <c r="X14" i="58" s="1"/>
  <c r="Z20" i="57"/>
  <c r="Y23" i="57"/>
  <c r="Y24" i="57" s="1"/>
  <c r="Y9" i="57" s="1"/>
  <c r="Y14" i="57" s="1"/>
  <c r="Z20" i="56"/>
  <c r="Y23" i="56"/>
  <c r="Y24" i="56" s="1"/>
  <c r="Y9" i="56" s="1"/>
  <c r="Y14" i="56" s="1"/>
  <c r="Y21" i="55"/>
  <c r="Y22" i="55" s="1"/>
  <c r="Z20" i="54"/>
  <c r="Y23" i="54"/>
  <c r="Y24" i="54" s="1"/>
  <c r="Y9" i="54" s="1"/>
  <c r="Y14" i="54" s="1"/>
  <c r="Y21" i="53"/>
  <c r="Y22" i="53" s="1"/>
  <c r="Y21" i="52"/>
  <c r="Y22" i="52" s="1"/>
  <c r="X21" i="51"/>
  <c r="X22" i="51" s="1"/>
  <c r="Z20" i="50"/>
  <c r="Y23" i="50"/>
  <c r="Y24" i="50" s="1"/>
  <c r="Y9" i="50" s="1"/>
  <c r="Y14" i="50" s="1"/>
  <c r="Y21" i="49"/>
  <c r="Y22" i="49" s="1"/>
  <c r="Y21" i="48"/>
  <c r="Y22" i="48" s="1"/>
  <c r="Y21" i="47"/>
  <c r="Y22" i="47" s="1"/>
  <c r="Y21" i="46"/>
  <c r="Y22" i="46" s="1"/>
  <c r="Y20" i="45"/>
  <c r="X23" i="45"/>
  <c r="X24" i="45" s="1"/>
  <c r="X9" i="45" s="1"/>
  <c r="X14" i="45" s="1"/>
  <c r="X21" i="44"/>
  <c r="X22" i="44" s="1"/>
  <c r="Y21" i="43"/>
  <c r="Y22" i="43" s="1"/>
  <c r="Y20" i="42"/>
  <c r="X23" i="42"/>
  <c r="X24" i="42" s="1"/>
  <c r="X9" i="42" s="1"/>
  <c r="X14" i="42" s="1"/>
  <c r="Y20" i="41"/>
  <c r="X23" i="41"/>
  <c r="X24" i="41" s="1"/>
  <c r="X9" i="41" s="1"/>
  <c r="X14" i="41" s="1"/>
  <c r="Z20" i="39"/>
  <c r="Y23" i="39"/>
  <c r="Y24" i="39" s="1"/>
  <c r="Y9" i="39" s="1"/>
  <c r="Y14" i="39" s="1"/>
  <c r="X21" i="38"/>
  <c r="X22" i="38" s="1"/>
  <c r="Y20" i="38" s="1"/>
  <c r="Y21" i="36"/>
  <c r="Y22" i="36" s="1"/>
  <c r="Y20" i="35"/>
  <c r="X23" i="35"/>
  <c r="X24" i="35" s="1"/>
  <c r="X9" i="35" s="1"/>
  <c r="X14" i="35" s="1"/>
  <c r="Y20" i="34"/>
  <c r="X23" i="34"/>
  <c r="X24" i="34" s="1"/>
  <c r="X9" i="34" s="1"/>
  <c r="X14" i="34" s="1"/>
  <c r="Y20" i="33"/>
  <c r="X23" i="33"/>
  <c r="X24" i="33" s="1"/>
  <c r="X9" i="33" s="1"/>
  <c r="X14" i="33" s="1"/>
  <c r="X21" i="32"/>
  <c r="X22" i="32" s="1"/>
  <c r="Y20" i="32" s="1"/>
  <c r="Y20" i="31"/>
  <c r="X23" i="31"/>
  <c r="X24" i="31" s="1"/>
  <c r="X9" i="31" s="1"/>
  <c r="X14" i="31" s="1"/>
  <c r="Z20" i="30"/>
  <c r="Y23" i="30"/>
  <c r="Y24" i="30" s="1"/>
  <c r="Y9" i="30" s="1"/>
  <c r="Y14" i="30" s="1"/>
  <c r="X21" i="29"/>
  <c r="X22" i="29" s="1"/>
  <c r="Y20" i="28"/>
  <c r="X23" i="28"/>
  <c r="X24" i="28" s="1"/>
  <c r="X9" i="28" s="1"/>
  <c r="X14" i="28" s="1"/>
  <c r="Z20" i="27"/>
  <c r="Y23" i="27"/>
  <c r="Y24" i="27" s="1"/>
  <c r="Y9" i="27" s="1"/>
  <c r="Y14" i="27" s="1"/>
  <c r="Z21" i="26"/>
  <c r="Z22" i="26" s="1"/>
  <c r="X20" i="25"/>
  <c r="W23" i="25"/>
  <c r="W24" i="25" s="1"/>
  <c r="W9" i="25" s="1"/>
  <c r="W14" i="25" s="1"/>
  <c r="X21" i="24"/>
  <c r="X22" i="24" s="1"/>
  <c r="W23" i="24"/>
  <c r="W24" i="24" s="1"/>
  <c r="W9" i="24" s="1"/>
  <c r="W14" i="24" s="1"/>
  <c r="X21" i="23"/>
  <c r="X22" i="23" s="1"/>
  <c r="Y20" i="23" s="1"/>
  <c r="W23" i="23"/>
  <c r="W24" i="23" s="1"/>
  <c r="W9" i="23" s="1"/>
  <c r="W14" i="23" s="1"/>
  <c r="X21" i="22"/>
  <c r="X22" i="22" s="1"/>
  <c r="Y20" i="21"/>
  <c r="X23" i="21"/>
  <c r="X24" i="21" s="1"/>
  <c r="X9" i="21" s="1"/>
  <c r="X14" i="21" s="1"/>
  <c r="Y21" i="20"/>
  <c r="Y22" i="20" s="1"/>
  <c r="Y21" i="19"/>
  <c r="Y22" i="19" s="1"/>
  <c r="Y20" i="18"/>
  <c r="X23" i="18"/>
  <c r="X24" i="18" s="1"/>
  <c r="X9" i="18" s="1"/>
  <c r="X14" i="18" s="1"/>
  <c r="Z21" i="17"/>
  <c r="Z22" i="17" s="1"/>
  <c r="Y20" i="16"/>
  <c r="X23" i="16"/>
  <c r="X24" i="16" s="1"/>
  <c r="X9" i="16" s="1"/>
  <c r="X14" i="16" s="1"/>
  <c r="Y21" i="15"/>
  <c r="Y22" i="15" s="1"/>
  <c r="X21" i="14"/>
  <c r="X22" i="14" s="1"/>
  <c r="Y20" i="14" s="1"/>
  <c r="W23" i="14"/>
  <c r="W24" i="14" s="1"/>
  <c r="W9" i="14" s="1"/>
  <c r="W14" i="14" s="1"/>
  <c r="AB21" i="68" l="1"/>
  <c r="AB22" i="68" s="1"/>
  <c r="AA21" i="66"/>
  <c r="AA22" i="66" s="1"/>
  <c r="Z20" i="65"/>
  <c r="Y23" i="65"/>
  <c r="Y24" i="65" s="1"/>
  <c r="Y9" i="65" s="1"/>
  <c r="Y14" i="65" s="1"/>
  <c r="AA21" i="64"/>
  <c r="AA22" i="64" s="1"/>
  <c r="AA21" i="63"/>
  <c r="AA22" i="63" s="1"/>
  <c r="Z21" i="62"/>
  <c r="Z22" i="62" s="1"/>
  <c r="Y20" i="61"/>
  <c r="X23" i="61"/>
  <c r="X24" i="61" s="1"/>
  <c r="X9" i="61" s="1"/>
  <c r="X14" i="61" s="1"/>
  <c r="Y21" i="60"/>
  <c r="Y22" i="60" s="1"/>
  <c r="Y21" i="59"/>
  <c r="Y22" i="59" s="1"/>
  <c r="Y21" i="58"/>
  <c r="Y22" i="58" s="1"/>
  <c r="Z21" i="57"/>
  <c r="Z22" i="57" s="1"/>
  <c r="Z21" i="56"/>
  <c r="Z22" i="56" s="1"/>
  <c r="Z20" i="55"/>
  <c r="Y23" i="55"/>
  <c r="Y24" i="55" s="1"/>
  <c r="Y9" i="55" s="1"/>
  <c r="Y14" i="55" s="1"/>
  <c r="Z21" i="54"/>
  <c r="Z22" i="54"/>
  <c r="AA20" i="54" s="1"/>
  <c r="Z20" i="53"/>
  <c r="Y23" i="53"/>
  <c r="Y24" i="53" s="1"/>
  <c r="Y9" i="53" s="1"/>
  <c r="Y14" i="53" s="1"/>
  <c r="Z20" i="52"/>
  <c r="Y23" i="52"/>
  <c r="Y24" i="52" s="1"/>
  <c r="Y9" i="52" s="1"/>
  <c r="Y14" i="52" s="1"/>
  <c r="Y20" i="51"/>
  <c r="X23" i="51"/>
  <c r="X24" i="51" s="1"/>
  <c r="X9" i="51" s="1"/>
  <c r="X14" i="51" s="1"/>
  <c r="Z21" i="50"/>
  <c r="Z22" i="50" s="1"/>
  <c r="AA20" i="50" s="1"/>
  <c r="Z20" i="49"/>
  <c r="Y23" i="49"/>
  <c r="Y24" i="49" s="1"/>
  <c r="Y9" i="49" s="1"/>
  <c r="Y14" i="49" s="1"/>
  <c r="Z20" i="48"/>
  <c r="Y23" i="48"/>
  <c r="Y24" i="48" s="1"/>
  <c r="Y9" i="48" s="1"/>
  <c r="Y14" i="48" s="1"/>
  <c r="Z20" i="47"/>
  <c r="Y23" i="47"/>
  <c r="Y24" i="47" s="1"/>
  <c r="Y9" i="47" s="1"/>
  <c r="Y14" i="47" s="1"/>
  <c r="Z20" i="46"/>
  <c r="Y23" i="46"/>
  <c r="Y24" i="46" s="1"/>
  <c r="Y9" i="46" s="1"/>
  <c r="Y14" i="46" s="1"/>
  <c r="Y21" i="45"/>
  <c r="Y22" i="45" s="1"/>
  <c r="Y20" i="44"/>
  <c r="X23" i="44"/>
  <c r="X24" i="44" s="1"/>
  <c r="X9" i="44" s="1"/>
  <c r="X14" i="44" s="1"/>
  <c r="Z20" i="43"/>
  <c r="Y23" i="43"/>
  <c r="Y24" i="43" s="1"/>
  <c r="Y9" i="43" s="1"/>
  <c r="Y14" i="43" s="1"/>
  <c r="Y21" i="42"/>
  <c r="Y22" i="42" s="1"/>
  <c r="Y21" i="41"/>
  <c r="Y22" i="41" s="1"/>
  <c r="Y20" i="40"/>
  <c r="X23" i="40"/>
  <c r="X24" i="40" s="1"/>
  <c r="X9" i="40" s="1"/>
  <c r="X14" i="40" s="1"/>
  <c r="Z21" i="39"/>
  <c r="Z22" i="39" s="1"/>
  <c r="Y21" i="38"/>
  <c r="Y22" i="38" s="1"/>
  <c r="X23" i="38"/>
  <c r="X24" i="38" s="1"/>
  <c r="X9" i="38" s="1"/>
  <c r="X14" i="38" s="1"/>
  <c r="Z20" i="36"/>
  <c r="Y23" i="36"/>
  <c r="Y24" i="36" s="1"/>
  <c r="Y9" i="36" s="1"/>
  <c r="Y14" i="36" s="1"/>
  <c r="Y21" i="35"/>
  <c r="Y22" i="35" s="1"/>
  <c r="Y22" i="34"/>
  <c r="Z20" i="34" s="1"/>
  <c r="Y21" i="34"/>
  <c r="Y21" i="33"/>
  <c r="Y22" i="33" s="1"/>
  <c r="Y21" i="32"/>
  <c r="Y22" i="32" s="1"/>
  <c r="X23" i="32"/>
  <c r="X24" i="32" s="1"/>
  <c r="X9" i="32" s="1"/>
  <c r="X14" i="32" s="1"/>
  <c r="Y21" i="31"/>
  <c r="Y22" i="31" s="1"/>
  <c r="Z21" i="30"/>
  <c r="Z22" i="30" s="1"/>
  <c r="Y20" i="29"/>
  <c r="X23" i="29"/>
  <c r="X24" i="29" s="1"/>
  <c r="X9" i="29" s="1"/>
  <c r="X14" i="29" s="1"/>
  <c r="Y21" i="28"/>
  <c r="Y22" i="28" s="1"/>
  <c r="Z20" i="28" s="1"/>
  <c r="Z21" i="27"/>
  <c r="Z22" i="27" s="1"/>
  <c r="AA20" i="26"/>
  <c r="Z23" i="26"/>
  <c r="Z24" i="26" s="1"/>
  <c r="Z9" i="26" s="1"/>
  <c r="Z14" i="26" s="1"/>
  <c r="X21" i="25"/>
  <c r="X22" i="25" s="1"/>
  <c r="Y20" i="24"/>
  <c r="X23" i="24"/>
  <c r="X24" i="24" s="1"/>
  <c r="X9" i="24" s="1"/>
  <c r="X14" i="24" s="1"/>
  <c r="Y21" i="23"/>
  <c r="Y22" i="23" s="1"/>
  <c r="X23" i="23"/>
  <c r="X24" i="23" s="1"/>
  <c r="X9" i="23" s="1"/>
  <c r="X14" i="23" s="1"/>
  <c r="Y20" i="22"/>
  <c r="X23" i="22"/>
  <c r="X24" i="22" s="1"/>
  <c r="X9" i="22" s="1"/>
  <c r="X14" i="22" s="1"/>
  <c r="Y21" i="21"/>
  <c r="Y22" i="21" s="1"/>
  <c r="Z20" i="20"/>
  <c r="Y23" i="20"/>
  <c r="Y24" i="20" s="1"/>
  <c r="Y9" i="20" s="1"/>
  <c r="Y14" i="20" s="1"/>
  <c r="Z20" i="19"/>
  <c r="Y23" i="19"/>
  <c r="Y24" i="19" s="1"/>
  <c r="Y9" i="19" s="1"/>
  <c r="Y14" i="19" s="1"/>
  <c r="Y21" i="18"/>
  <c r="Y22" i="18" s="1"/>
  <c r="AA20" i="17"/>
  <c r="Z23" i="17"/>
  <c r="Z24" i="17" s="1"/>
  <c r="Z9" i="17" s="1"/>
  <c r="Z14" i="17" s="1"/>
  <c r="Y21" i="16"/>
  <c r="Y22" i="16" s="1"/>
  <c r="Z20" i="15"/>
  <c r="Y23" i="15"/>
  <c r="Y24" i="15" s="1"/>
  <c r="Y9" i="15" s="1"/>
  <c r="Y14" i="15" s="1"/>
  <c r="Y21" i="14"/>
  <c r="Y22" i="14" s="1"/>
  <c r="X23" i="14"/>
  <c r="X24" i="14" s="1"/>
  <c r="X9" i="14" s="1"/>
  <c r="X14" i="14" s="1"/>
  <c r="AC20" i="68" l="1"/>
  <c r="AB23" i="68"/>
  <c r="AB24" i="68" s="1"/>
  <c r="AB9" i="68" s="1"/>
  <c r="AB14" i="68" s="1"/>
  <c r="AB20" i="66"/>
  <c r="AA23" i="66"/>
  <c r="AA24" i="66" s="1"/>
  <c r="AA9" i="66" s="1"/>
  <c r="AA14" i="66" s="1"/>
  <c r="Z21" i="65"/>
  <c r="Z22" i="65" s="1"/>
  <c r="AB20" i="64"/>
  <c r="AA23" i="64"/>
  <c r="AA24" i="64" s="1"/>
  <c r="AA9" i="64" s="1"/>
  <c r="AA14" i="64" s="1"/>
  <c r="AB20" i="63"/>
  <c r="AA23" i="63"/>
  <c r="AA24" i="63" s="1"/>
  <c r="AA9" i="63" s="1"/>
  <c r="AA14" i="63" s="1"/>
  <c r="AA20" i="62"/>
  <c r="Z23" i="62"/>
  <c r="Z24" i="62" s="1"/>
  <c r="Z9" i="62" s="1"/>
  <c r="Z14" i="62" s="1"/>
  <c r="Y21" i="61"/>
  <c r="Y22" i="61" s="1"/>
  <c r="Z20" i="60"/>
  <c r="Y23" i="60"/>
  <c r="Y24" i="60" s="1"/>
  <c r="Y9" i="60" s="1"/>
  <c r="Y14" i="60" s="1"/>
  <c r="Z20" i="59"/>
  <c r="Y23" i="59"/>
  <c r="Y24" i="59" s="1"/>
  <c r="Y9" i="59" s="1"/>
  <c r="Y14" i="59" s="1"/>
  <c r="Z20" i="58"/>
  <c r="Y23" i="58"/>
  <c r="Y24" i="58" s="1"/>
  <c r="Y9" i="58" s="1"/>
  <c r="Y14" i="58" s="1"/>
  <c r="AA20" i="57"/>
  <c r="Z23" i="57"/>
  <c r="Z24" i="57" s="1"/>
  <c r="Z9" i="57" s="1"/>
  <c r="Z14" i="57" s="1"/>
  <c r="AA20" i="56"/>
  <c r="Z23" i="56"/>
  <c r="Z24" i="56" s="1"/>
  <c r="Z9" i="56" s="1"/>
  <c r="Z14" i="56" s="1"/>
  <c r="Z21" i="55"/>
  <c r="Z22" i="55" s="1"/>
  <c r="AA21" i="54"/>
  <c r="AA22" i="54" s="1"/>
  <c r="Z23" i="54"/>
  <c r="Z24" i="54" s="1"/>
  <c r="Z9" i="54" s="1"/>
  <c r="Z14" i="54" s="1"/>
  <c r="Z21" i="53"/>
  <c r="Z22" i="53" s="1"/>
  <c r="Z21" i="52"/>
  <c r="Z22" i="52" s="1"/>
  <c r="Y21" i="51"/>
  <c r="Y22" i="51" s="1"/>
  <c r="Z23" i="50"/>
  <c r="Z24" i="50" s="1"/>
  <c r="Z9" i="50" s="1"/>
  <c r="Z14" i="50" s="1"/>
  <c r="AA21" i="50"/>
  <c r="AA22" i="50" s="1"/>
  <c r="Z21" i="49"/>
  <c r="Z22" i="49" s="1"/>
  <c r="Z21" i="48"/>
  <c r="Z22" i="48" s="1"/>
  <c r="Z21" i="47"/>
  <c r="Z22" i="47" s="1"/>
  <c r="Z21" i="46"/>
  <c r="Z22" i="46" s="1"/>
  <c r="Z20" i="45"/>
  <c r="Y23" i="45"/>
  <c r="Y24" i="45" s="1"/>
  <c r="Y9" i="45" s="1"/>
  <c r="Y14" i="45" s="1"/>
  <c r="Y21" i="44"/>
  <c r="Y22" i="44" s="1"/>
  <c r="Z21" i="43"/>
  <c r="Z22" i="43" s="1"/>
  <c r="Z20" i="42"/>
  <c r="Y23" i="42"/>
  <c r="Y24" i="42" s="1"/>
  <c r="Y9" i="42" s="1"/>
  <c r="Y14" i="42" s="1"/>
  <c r="Z20" i="41"/>
  <c r="Y23" i="41"/>
  <c r="Y24" i="41" s="1"/>
  <c r="Y9" i="41" s="1"/>
  <c r="Y14" i="41" s="1"/>
  <c r="Y21" i="40"/>
  <c r="Y22" i="40" s="1"/>
  <c r="AA20" i="39"/>
  <c r="Z23" i="39"/>
  <c r="Z24" i="39" s="1"/>
  <c r="Z9" i="39" s="1"/>
  <c r="Z14" i="39" s="1"/>
  <c r="Z20" i="38"/>
  <c r="Y23" i="38"/>
  <c r="Y24" i="38" s="1"/>
  <c r="Y9" i="38" s="1"/>
  <c r="Y14" i="38" s="1"/>
  <c r="Z21" i="36"/>
  <c r="Z22" i="36" s="1"/>
  <c r="Z20" i="35"/>
  <c r="Y23" i="35"/>
  <c r="Y24" i="35" s="1"/>
  <c r="Y9" i="35" s="1"/>
  <c r="Y14" i="35" s="1"/>
  <c r="Z22" i="34"/>
  <c r="AA20" i="34" s="1"/>
  <c r="Z21" i="34"/>
  <c r="Y23" i="34"/>
  <c r="Y24" i="34" s="1"/>
  <c r="Y9" i="34" s="1"/>
  <c r="Y14" i="34" s="1"/>
  <c r="Z20" i="33"/>
  <c r="Y23" i="33"/>
  <c r="Y24" i="33" s="1"/>
  <c r="Y9" i="33" s="1"/>
  <c r="Y14" i="33" s="1"/>
  <c r="Z20" i="32"/>
  <c r="Y23" i="32"/>
  <c r="Y24" i="32" s="1"/>
  <c r="Y9" i="32" s="1"/>
  <c r="Y14" i="32" s="1"/>
  <c r="Z20" i="31"/>
  <c r="Y23" i="31"/>
  <c r="Y24" i="31" s="1"/>
  <c r="Y9" i="31" s="1"/>
  <c r="Y14" i="31" s="1"/>
  <c r="AA20" i="30"/>
  <c r="Z23" i="30"/>
  <c r="Z24" i="30" s="1"/>
  <c r="Z9" i="30" s="1"/>
  <c r="Z14" i="30" s="1"/>
  <c r="Y21" i="29"/>
  <c r="Y22" i="29" s="1"/>
  <c r="Z21" i="28"/>
  <c r="Z22" i="28" s="1"/>
  <c r="Y23" i="28"/>
  <c r="Y24" i="28" s="1"/>
  <c r="Y9" i="28" s="1"/>
  <c r="Y14" i="28" s="1"/>
  <c r="AA20" i="27"/>
  <c r="Z23" i="27"/>
  <c r="Z24" i="27" s="1"/>
  <c r="Z9" i="27" s="1"/>
  <c r="Z14" i="27" s="1"/>
  <c r="AA21" i="26"/>
  <c r="AA22" i="26" s="1"/>
  <c r="Y20" i="25"/>
  <c r="X23" i="25"/>
  <c r="X24" i="25" s="1"/>
  <c r="X9" i="25" s="1"/>
  <c r="X14" i="25" s="1"/>
  <c r="Y21" i="24"/>
  <c r="Y22" i="24" s="1"/>
  <c r="Z20" i="23"/>
  <c r="Y23" i="23"/>
  <c r="Y24" i="23" s="1"/>
  <c r="Y9" i="23" s="1"/>
  <c r="Y14" i="23" s="1"/>
  <c r="Y21" i="22"/>
  <c r="Y22" i="22" s="1"/>
  <c r="Z20" i="21"/>
  <c r="Y23" i="21"/>
  <c r="Y24" i="21" s="1"/>
  <c r="Y9" i="21" s="1"/>
  <c r="Y14" i="21" s="1"/>
  <c r="Z21" i="20"/>
  <c r="Z22" i="20" s="1"/>
  <c r="Z21" i="19"/>
  <c r="Z22" i="19" s="1"/>
  <c r="Z20" i="18"/>
  <c r="Y23" i="18"/>
  <c r="Y24" i="18" s="1"/>
  <c r="Y9" i="18" s="1"/>
  <c r="Y14" i="18" s="1"/>
  <c r="AA21" i="17"/>
  <c r="AA22" i="17" s="1"/>
  <c r="Z20" i="16"/>
  <c r="Y23" i="16"/>
  <c r="Y24" i="16" s="1"/>
  <c r="Y9" i="16" s="1"/>
  <c r="Y14" i="16" s="1"/>
  <c r="Z21" i="15"/>
  <c r="Z22" i="15" s="1"/>
  <c r="Z20" i="14"/>
  <c r="Y23" i="14"/>
  <c r="Y24" i="14" s="1"/>
  <c r="Y9" i="14" s="1"/>
  <c r="AC21" i="68" l="1"/>
  <c r="AC22" i="68"/>
  <c r="AD20" i="68" s="1"/>
  <c r="AB21" i="66"/>
  <c r="AB22" i="66" s="1"/>
  <c r="AA20" i="65"/>
  <c r="Z23" i="65"/>
  <c r="Z24" i="65" s="1"/>
  <c r="Z9" i="65" s="1"/>
  <c r="Z14" i="65" s="1"/>
  <c r="AB21" i="64"/>
  <c r="AB22" i="64" s="1"/>
  <c r="AB21" i="63"/>
  <c r="AB22" i="63" s="1"/>
  <c r="AA21" i="62"/>
  <c r="AA22" i="62" s="1"/>
  <c r="Z20" i="61"/>
  <c r="Y23" i="61"/>
  <c r="Y24" i="61" s="1"/>
  <c r="Y9" i="61" s="1"/>
  <c r="Y14" i="61" s="1"/>
  <c r="Z21" i="60"/>
  <c r="Z22" i="60" s="1"/>
  <c r="Z21" i="59"/>
  <c r="Z22" i="59" s="1"/>
  <c r="Z21" i="58"/>
  <c r="Z22" i="58" s="1"/>
  <c r="AA21" i="57"/>
  <c r="AA22" i="57" s="1"/>
  <c r="AA21" i="56"/>
  <c r="AA22" i="56" s="1"/>
  <c r="AA20" i="55"/>
  <c r="Z23" i="55"/>
  <c r="Z24" i="55" s="1"/>
  <c r="Z9" i="55" s="1"/>
  <c r="Z14" i="55" s="1"/>
  <c r="AB20" i="54"/>
  <c r="AA23" i="54"/>
  <c r="AA24" i="54" s="1"/>
  <c r="AA9" i="54" s="1"/>
  <c r="AA14" i="54" s="1"/>
  <c r="AA20" i="53"/>
  <c r="Z23" i="53"/>
  <c r="Z24" i="53" s="1"/>
  <c r="Z9" i="53" s="1"/>
  <c r="Z14" i="53" s="1"/>
  <c r="AA20" i="52"/>
  <c r="Z23" i="52"/>
  <c r="Z24" i="52" s="1"/>
  <c r="Z9" i="52" s="1"/>
  <c r="Z14" i="52" s="1"/>
  <c r="Z20" i="51"/>
  <c r="Y23" i="51"/>
  <c r="Y24" i="51" s="1"/>
  <c r="Y9" i="51" s="1"/>
  <c r="Y14" i="51" s="1"/>
  <c r="AB20" i="50"/>
  <c r="AA23" i="50"/>
  <c r="AA24" i="50" s="1"/>
  <c r="AA9" i="50" s="1"/>
  <c r="AA14" i="50" s="1"/>
  <c r="AA20" i="49"/>
  <c r="Z23" i="49"/>
  <c r="Z24" i="49" s="1"/>
  <c r="Z9" i="49" s="1"/>
  <c r="Z14" i="49" s="1"/>
  <c r="AA20" i="48"/>
  <c r="Z23" i="48"/>
  <c r="Z24" i="48" s="1"/>
  <c r="Z9" i="48" s="1"/>
  <c r="Z14" i="48" s="1"/>
  <c r="AA20" i="47"/>
  <c r="Z23" i="47"/>
  <c r="Z24" i="47" s="1"/>
  <c r="Z9" i="47" s="1"/>
  <c r="Z14" i="47" s="1"/>
  <c r="AA20" i="46"/>
  <c r="Z23" i="46"/>
  <c r="Z24" i="46" s="1"/>
  <c r="Z9" i="46" s="1"/>
  <c r="Z14" i="46" s="1"/>
  <c r="Z21" i="45"/>
  <c r="Z22" i="45" s="1"/>
  <c r="Z20" i="44"/>
  <c r="Y23" i="44"/>
  <c r="Y24" i="44" s="1"/>
  <c r="Y9" i="44" s="1"/>
  <c r="Y14" i="44" s="1"/>
  <c r="AA20" i="43"/>
  <c r="Z23" i="43"/>
  <c r="Z24" i="43" s="1"/>
  <c r="Z9" i="43" s="1"/>
  <c r="Z14" i="43" s="1"/>
  <c r="Z21" i="42"/>
  <c r="Z22" i="42" s="1"/>
  <c r="Z21" i="41"/>
  <c r="Z22" i="41" s="1"/>
  <c r="Z20" i="40"/>
  <c r="Y23" i="40"/>
  <c r="Y24" i="40" s="1"/>
  <c r="Y9" i="40" s="1"/>
  <c r="Y14" i="40" s="1"/>
  <c r="AA21" i="39"/>
  <c r="AA22" i="39" s="1"/>
  <c r="Z21" i="38"/>
  <c r="Z22" i="38" s="1"/>
  <c r="AA20" i="36"/>
  <c r="Z23" i="36"/>
  <c r="Z24" i="36" s="1"/>
  <c r="Z9" i="36" s="1"/>
  <c r="Z14" i="36" s="1"/>
  <c r="Z21" i="35"/>
  <c r="Z22" i="35" s="1"/>
  <c r="AA21" i="34"/>
  <c r="AA22" i="34" s="1"/>
  <c r="Z23" i="34"/>
  <c r="Z24" i="34" s="1"/>
  <c r="Z9" i="34" s="1"/>
  <c r="Z14" i="34" s="1"/>
  <c r="Z21" i="33"/>
  <c r="Z22" i="33" s="1"/>
  <c r="Z21" i="32"/>
  <c r="Z22" i="32" s="1"/>
  <c r="Z21" i="31"/>
  <c r="Z22" i="31" s="1"/>
  <c r="AA21" i="30"/>
  <c r="AA22" i="30" s="1"/>
  <c r="Z20" i="29"/>
  <c r="Y23" i="29"/>
  <c r="Y24" i="29" s="1"/>
  <c r="Y9" i="29" s="1"/>
  <c r="Y14" i="29" s="1"/>
  <c r="AA20" i="28"/>
  <c r="Z23" i="28"/>
  <c r="Z24" i="28" s="1"/>
  <c r="Z9" i="28" s="1"/>
  <c r="Z14" i="28" s="1"/>
  <c r="AA21" i="27"/>
  <c r="AA22" i="27" s="1"/>
  <c r="AB20" i="26"/>
  <c r="AA23" i="26"/>
  <c r="AA24" i="26" s="1"/>
  <c r="AA9" i="26" s="1"/>
  <c r="AA14" i="26" s="1"/>
  <c r="Y21" i="25"/>
  <c r="Y22" i="25" s="1"/>
  <c r="Z20" i="24"/>
  <c r="Y23" i="24"/>
  <c r="Y24" i="24" s="1"/>
  <c r="Y9" i="24" s="1"/>
  <c r="Y14" i="24" s="1"/>
  <c r="Z21" i="23"/>
  <c r="Z22" i="23" s="1"/>
  <c r="Z20" i="22"/>
  <c r="Y23" i="22"/>
  <c r="Y24" i="22" s="1"/>
  <c r="Y9" i="22" s="1"/>
  <c r="Y14" i="22" s="1"/>
  <c r="Z21" i="21"/>
  <c r="Z22" i="21" s="1"/>
  <c r="AA20" i="20"/>
  <c r="Z23" i="20"/>
  <c r="Z24" i="20" s="1"/>
  <c r="Z9" i="20" s="1"/>
  <c r="Z14" i="20" s="1"/>
  <c r="AA20" i="19"/>
  <c r="Z23" i="19"/>
  <c r="Z24" i="19" s="1"/>
  <c r="Z9" i="19" s="1"/>
  <c r="Z14" i="19" s="1"/>
  <c r="Z21" i="18"/>
  <c r="Z22" i="18" s="1"/>
  <c r="AB20" i="17"/>
  <c r="AA23" i="17"/>
  <c r="AA24" i="17" s="1"/>
  <c r="AA9" i="17" s="1"/>
  <c r="AA14" i="17" s="1"/>
  <c r="Z21" i="16"/>
  <c r="Z22" i="16" s="1"/>
  <c r="AA20" i="15"/>
  <c r="Z23" i="15"/>
  <c r="Z24" i="15" s="1"/>
  <c r="Z9" i="15" s="1"/>
  <c r="Z14" i="15" s="1"/>
  <c r="Z21" i="14"/>
  <c r="Z22" i="14" s="1"/>
  <c r="AD21" i="68" l="1"/>
  <c r="AD22" i="68" s="1"/>
  <c r="AC23" i="68"/>
  <c r="AC24" i="68" s="1"/>
  <c r="AC9" i="68" s="1"/>
  <c r="AC14" i="68" s="1"/>
  <c r="AC20" i="66"/>
  <c r="AB23" i="66"/>
  <c r="AB24" i="66" s="1"/>
  <c r="AB9" i="66" s="1"/>
  <c r="AB14" i="66" s="1"/>
  <c r="AA21" i="65"/>
  <c r="AA22" i="65" s="1"/>
  <c r="AC20" i="64"/>
  <c r="AC21" i="64" s="1"/>
  <c r="AC22" i="64" s="1"/>
  <c r="AB23" i="64"/>
  <c r="AB24" i="64" s="1"/>
  <c r="AB9" i="64" s="1"/>
  <c r="AB14" i="64" s="1"/>
  <c r="AC20" i="63"/>
  <c r="AB23" i="63"/>
  <c r="AB24" i="63" s="1"/>
  <c r="AB9" i="63" s="1"/>
  <c r="AB14" i="63" s="1"/>
  <c r="AB20" i="62"/>
  <c r="AA23" i="62"/>
  <c r="AA24" i="62" s="1"/>
  <c r="AA9" i="62" s="1"/>
  <c r="AA14" i="62" s="1"/>
  <c r="Z21" i="61"/>
  <c r="Z22" i="61" s="1"/>
  <c r="AA20" i="60"/>
  <c r="Z23" i="60"/>
  <c r="Z24" i="60" s="1"/>
  <c r="Z9" i="60" s="1"/>
  <c r="Z14" i="60" s="1"/>
  <c r="AA20" i="59"/>
  <c r="Z23" i="59"/>
  <c r="Z24" i="59" s="1"/>
  <c r="Z9" i="59" s="1"/>
  <c r="Z14" i="59" s="1"/>
  <c r="AA20" i="58"/>
  <c r="Z23" i="58"/>
  <c r="Z24" i="58" s="1"/>
  <c r="Z9" i="58" s="1"/>
  <c r="Z14" i="58" s="1"/>
  <c r="AB20" i="57"/>
  <c r="AA23" i="57"/>
  <c r="AA24" i="57" s="1"/>
  <c r="AA9" i="57" s="1"/>
  <c r="AA14" i="57" s="1"/>
  <c r="AB20" i="56"/>
  <c r="AA23" i="56"/>
  <c r="AA24" i="56" s="1"/>
  <c r="AA9" i="56" s="1"/>
  <c r="AA14" i="56" s="1"/>
  <c r="AA21" i="55"/>
  <c r="AA22" i="55" s="1"/>
  <c r="AB21" i="54"/>
  <c r="AB22" i="54" s="1"/>
  <c r="AA21" i="53"/>
  <c r="AA22" i="53" s="1"/>
  <c r="AA21" i="52"/>
  <c r="AA22" i="52" s="1"/>
  <c r="Z21" i="51"/>
  <c r="Z22" i="51" s="1"/>
  <c r="AB21" i="50"/>
  <c r="AB22" i="50" s="1"/>
  <c r="AA21" i="49"/>
  <c r="AA22" i="49" s="1"/>
  <c r="AA21" i="48"/>
  <c r="AA22" i="48" s="1"/>
  <c r="AA21" i="47"/>
  <c r="AA22" i="47" s="1"/>
  <c r="AA21" i="46"/>
  <c r="AA22" i="46" s="1"/>
  <c r="AA20" i="45"/>
  <c r="Z23" i="45"/>
  <c r="Z24" i="45" s="1"/>
  <c r="Z9" i="45" s="1"/>
  <c r="Z14" i="45" s="1"/>
  <c r="Z21" i="44"/>
  <c r="Z22" i="44" s="1"/>
  <c r="AA21" i="43"/>
  <c r="AA22" i="43" s="1"/>
  <c r="AA20" i="42"/>
  <c r="Z23" i="42"/>
  <c r="Z24" i="42" s="1"/>
  <c r="Z9" i="42" s="1"/>
  <c r="Z14" i="42" s="1"/>
  <c r="AA20" i="41"/>
  <c r="Z23" i="41"/>
  <c r="Z24" i="41" s="1"/>
  <c r="Z9" i="41" s="1"/>
  <c r="Z14" i="41" s="1"/>
  <c r="Z21" i="40"/>
  <c r="Z22" i="40" s="1"/>
  <c r="AB20" i="39"/>
  <c r="AA23" i="39"/>
  <c r="AA24" i="39" s="1"/>
  <c r="AA9" i="39" s="1"/>
  <c r="AA14" i="39" s="1"/>
  <c r="AA20" i="38"/>
  <c r="Z23" i="38"/>
  <c r="Z24" i="38" s="1"/>
  <c r="Z9" i="38" s="1"/>
  <c r="Z14" i="38" s="1"/>
  <c r="AA21" i="36"/>
  <c r="AA22" i="36" s="1"/>
  <c r="AA20" i="35"/>
  <c r="Z23" i="35"/>
  <c r="Z24" i="35" s="1"/>
  <c r="Z9" i="35" s="1"/>
  <c r="Z14" i="35" s="1"/>
  <c r="AB20" i="34"/>
  <c r="AA23" i="34"/>
  <c r="AA24" i="34" s="1"/>
  <c r="AA9" i="34" s="1"/>
  <c r="AA14" i="34" s="1"/>
  <c r="AA20" i="33"/>
  <c r="Z23" i="33"/>
  <c r="Z24" i="33" s="1"/>
  <c r="Z9" i="33" s="1"/>
  <c r="Z14" i="33" s="1"/>
  <c r="AA20" i="32"/>
  <c r="Z23" i="32"/>
  <c r="Z24" i="32" s="1"/>
  <c r="Z9" i="32" s="1"/>
  <c r="Z14" i="32" s="1"/>
  <c r="AA20" i="31"/>
  <c r="Z23" i="31"/>
  <c r="Z24" i="31" s="1"/>
  <c r="Z9" i="31" s="1"/>
  <c r="Z14" i="31" s="1"/>
  <c r="AB20" i="30"/>
  <c r="AA23" i="30"/>
  <c r="AA24" i="30" s="1"/>
  <c r="AA9" i="30" s="1"/>
  <c r="AA14" i="30" s="1"/>
  <c r="Z21" i="29"/>
  <c r="Z22" i="29" s="1"/>
  <c r="AA21" i="28"/>
  <c r="AA22" i="28" s="1"/>
  <c r="AB20" i="27"/>
  <c r="AA23" i="27"/>
  <c r="AA24" i="27" s="1"/>
  <c r="AA9" i="27" s="1"/>
  <c r="AA14" i="27" s="1"/>
  <c r="AB21" i="26"/>
  <c r="AB22" i="26" s="1"/>
  <c r="Z20" i="25"/>
  <c r="Y23" i="25"/>
  <c r="Y24" i="25" s="1"/>
  <c r="Y9" i="25" s="1"/>
  <c r="Y14" i="25" s="1"/>
  <c r="Z21" i="24"/>
  <c r="Z22" i="24" s="1"/>
  <c r="AA20" i="23"/>
  <c r="Z23" i="23"/>
  <c r="Z24" i="23" s="1"/>
  <c r="Z9" i="23" s="1"/>
  <c r="Z14" i="23" s="1"/>
  <c r="Z21" i="22"/>
  <c r="Z22" i="22" s="1"/>
  <c r="AA20" i="21"/>
  <c r="Z23" i="21"/>
  <c r="Z24" i="21" s="1"/>
  <c r="Z9" i="21" s="1"/>
  <c r="Z14" i="21" s="1"/>
  <c r="AA21" i="20"/>
  <c r="AA22" i="20" s="1"/>
  <c r="AA21" i="19"/>
  <c r="AA22" i="19" s="1"/>
  <c r="AA20" i="18"/>
  <c r="Z23" i="18"/>
  <c r="Z24" i="18" s="1"/>
  <c r="Z9" i="18" s="1"/>
  <c r="Z14" i="18" s="1"/>
  <c r="AB21" i="17"/>
  <c r="AB22" i="17" s="1"/>
  <c r="AA20" i="16"/>
  <c r="Z23" i="16"/>
  <c r="Z24" i="16" s="1"/>
  <c r="Z9" i="16" s="1"/>
  <c r="Z14" i="16" s="1"/>
  <c r="AA21" i="15"/>
  <c r="AA22" i="15" s="1"/>
  <c r="AA20" i="14"/>
  <c r="Z23" i="14"/>
  <c r="Z24" i="14" s="1"/>
  <c r="Z9" i="14" s="1"/>
  <c r="AE20" i="68" l="1"/>
  <c r="AD23" i="68"/>
  <c r="AD24" i="68" s="1"/>
  <c r="AD9" i="68" s="1"/>
  <c r="AD14" i="68" s="1"/>
  <c r="AC21" i="66"/>
  <c r="AC22" i="66" s="1"/>
  <c r="AB20" i="65"/>
  <c r="AA23" i="65"/>
  <c r="AA24" i="65" s="1"/>
  <c r="AA9" i="65" s="1"/>
  <c r="AA14" i="65" s="1"/>
  <c r="AD20" i="64"/>
  <c r="AC23" i="64"/>
  <c r="AC24" i="64" s="1"/>
  <c r="AC9" i="64" s="1"/>
  <c r="AC14" i="64" s="1"/>
  <c r="AC21" i="63"/>
  <c r="AC22" i="63" s="1"/>
  <c r="AB21" i="62"/>
  <c r="AB22" i="62" s="1"/>
  <c r="AA20" i="61"/>
  <c r="Z23" i="61"/>
  <c r="Z24" i="61" s="1"/>
  <c r="Z9" i="61" s="1"/>
  <c r="Z14" i="61" s="1"/>
  <c r="AA21" i="60"/>
  <c r="AA22" i="60" s="1"/>
  <c r="AA21" i="59"/>
  <c r="AA22" i="59" s="1"/>
  <c r="AA21" i="58"/>
  <c r="AA22" i="58" s="1"/>
  <c r="AB21" i="57"/>
  <c r="AB22" i="57" s="1"/>
  <c r="AB21" i="56"/>
  <c r="AB22" i="56" s="1"/>
  <c r="AB20" i="55"/>
  <c r="AA23" i="55"/>
  <c r="AA24" i="55" s="1"/>
  <c r="AA9" i="55" s="1"/>
  <c r="AA14" i="55" s="1"/>
  <c r="AC20" i="54"/>
  <c r="AB23" i="54"/>
  <c r="AB24" i="54" s="1"/>
  <c r="AB9" i="54" s="1"/>
  <c r="AB14" i="54" s="1"/>
  <c r="AB20" i="53"/>
  <c r="AA23" i="53"/>
  <c r="AA24" i="53" s="1"/>
  <c r="AA9" i="53" s="1"/>
  <c r="AA14" i="53" s="1"/>
  <c r="AB20" i="52"/>
  <c r="AA23" i="52"/>
  <c r="AA24" i="52" s="1"/>
  <c r="AA9" i="52" s="1"/>
  <c r="AA14" i="52" s="1"/>
  <c r="AA20" i="51"/>
  <c r="Z23" i="51"/>
  <c r="Z24" i="51" s="1"/>
  <c r="Z9" i="51" s="1"/>
  <c r="Z14" i="51" s="1"/>
  <c r="AC20" i="50"/>
  <c r="AB23" i="50"/>
  <c r="AB24" i="50" s="1"/>
  <c r="AB9" i="50" s="1"/>
  <c r="AB14" i="50" s="1"/>
  <c r="AB20" i="49"/>
  <c r="AA23" i="49"/>
  <c r="AA24" i="49" s="1"/>
  <c r="AA9" i="49" s="1"/>
  <c r="AA14" i="49" s="1"/>
  <c r="AB20" i="48"/>
  <c r="AA23" i="48"/>
  <c r="AA24" i="48" s="1"/>
  <c r="AA9" i="48" s="1"/>
  <c r="AA14" i="48" s="1"/>
  <c r="AB20" i="47"/>
  <c r="AA23" i="47"/>
  <c r="AA24" i="47" s="1"/>
  <c r="AA9" i="47" s="1"/>
  <c r="AA14" i="47" s="1"/>
  <c r="AB20" i="46"/>
  <c r="AA23" i="46"/>
  <c r="AA24" i="46" s="1"/>
  <c r="AA9" i="46" s="1"/>
  <c r="AA14" i="46" s="1"/>
  <c r="AA21" i="45"/>
  <c r="AA22" i="45" s="1"/>
  <c r="AA20" i="44"/>
  <c r="Z23" i="44"/>
  <c r="Z24" i="44" s="1"/>
  <c r="Z9" i="44" s="1"/>
  <c r="Z14" i="44" s="1"/>
  <c r="AB20" i="43"/>
  <c r="AA23" i="43"/>
  <c r="AA24" i="43" s="1"/>
  <c r="AA9" i="43" s="1"/>
  <c r="AA14" i="43" s="1"/>
  <c r="AA21" i="42"/>
  <c r="AA22" i="42" s="1"/>
  <c r="AA21" i="41"/>
  <c r="AA22" i="41" s="1"/>
  <c r="AA20" i="40"/>
  <c r="Z23" i="40"/>
  <c r="Z24" i="40" s="1"/>
  <c r="Z9" i="40" s="1"/>
  <c r="Z14" i="40" s="1"/>
  <c r="AB21" i="39"/>
  <c r="AB22" i="39" s="1"/>
  <c r="AA21" i="38"/>
  <c r="AA22" i="38" s="1"/>
  <c r="AB20" i="36"/>
  <c r="AA23" i="36"/>
  <c r="AA24" i="36" s="1"/>
  <c r="AA9" i="36" s="1"/>
  <c r="AA14" i="36" s="1"/>
  <c r="AA21" i="35"/>
  <c r="AA22" i="35" s="1"/>
  <c r="AB21" i="34"/>
  <c r="AB22" i="34" s="1"/>
  <c r="AC20" i="34" s="1"/>
  <c r="AA21" i="33"/>
  <c r="AA22" i="33" s="1"/>
  <c r="AA21" i="32"/>
  <c r="AA22" i="32" s="1"/>
  <c r="AA21" i="31"/>
  <c r="AA22" i="31" s="1"/>
  <c r="AB21" i="30"/>
  <c r="AB22" i="30" s="1"/>
  <c r="AA20" i="29"/>
  <c r="Z23" i="29"/>
  <c r="Z24" i="29" s="1"/>
  <c r="Z9" i="29" s="1"/>
  <c r="Z14" i="29" s="1"/>
  <c r="AB20" i="28"/>
  <c r="AA23" i="28"/>
  <c r="AA24" i="28" s="1"/>
  <c r="AA9" i="28" s="1"/>
  <c r="AA14" i="28" s="1"/>
  <c r="AB21" i="27"/>
  <c r="AB22" i="27" s="1"/>
  <c r="AC20" i="26"/>
  <c r="AB23" i="26"/>
  <c r="AB24" i="26" s="1"/>
  <c r="AB9" i="26" s="1"/>
  <c r="AB14" i="26" s="1"/>
  <c r="Z21" i="25"/>
  <c r="Z22" i="25" s="1"/>
  <c r="AA20" i="25" s="1"/>
  <c r="AA20" i="24"/>
  <c r="Z23" i="24"/>
  <c r="Z24" i="24" s="1"/>
  <c r="Z9" i="24" s="1"/>
  <c r="Z14" i="24" s="1"/>
  <c r="AA21" i="23"/>
  <c r="AA22" i="23" s="1"/>
  <c r="AA20" i="22"/>
  <c r="Z23" i="22"/>
  <c r="Z24" i="22" s="1"/>
  <c r="Z9" i="22" s="1"/>
  <c r="Z14" i="22" s="1"/>
  <c r="AA21" i="21"/>
  <c r="AA22" i="21" s="1"/>
  <c r="AB20" i="20"/>
  <c r="AA23" i="20"/>
  <c r="AA24" i="20" s="1"/>
  <c r="AA9" i="20" s="1"/>
  <c r="AA14" i="20" s="1"/>
  <c r="AB20" i="19"/>
  <c r="AA23" i="19"/>
  <c r="AA24" i="19" s="1"/>
  <c r="AA9" i="19" s="1"/>
  <c r="AA14" i="19" s="1"/>
  <c r="AA21" i="18"/>
  <c r="AA22" i="18" s="1"/>
  <c r="AC20" i="17"/>
  <c r="AB23" i="17"/>
  <c r="AB24" i="17" s="1"/>
  <c r="AB9" i="17" s="1"/>
  <c r="AB14" i="17" s="1"/>
  <c r="AA21" i="16"/>
  <c r="AA22" i="16" s="1"/>
  <c r="AB20" i="15"/>
  <c r="AA23" i="15"/>
  <c r="AA24" i="15" s="1"/>
  <c r="AA9" i="15" s="1"/>
  <c r="AA14" i="15" s="1"/>
  <c r="AA21" i="14"/>
  <c r="AA22" i="14" s="1"/>
  <c r="AB20" i="14" s="1"/>
  <c r="AE21" i="68" l="1"/>
  <c r="AE22" i="68" s="1"/>
  <c r="AF20" i="68" s="1"/>
  <c r="AD20" i="66"/>
  <c r="AC23" i="66"/>
  <c r="AC24" i="66" s="1"/>
  <c r="AC9" i="66" s="1"/>
  <c r="AC14" i="66" s="1"/>
  <c r="AB21" i="65"/>
  <c r="AB22" i="65" s="1"/>
  <c r="AD21" i="64"/>
  <c r="AD22" i="64" s="1"/>
  <c r="AD20" i="63"/>
  <c r="AC23" i="63"/>
  <c r="AC24" i="63" s="1"/>
  <c r="AC9" i="63" s="1"/>
  <c r="AC14" i="63" s="1"/>
  <c r="AC20" i="62"/>
  <c r="AB23" i="62"/>
  <c r="AB24" i="62" s="1"/>
  <c r="AB9" i="62" s="1"/>
  <c r="AB14" i="62" s="1"/>
  <c r="AA21" i="61"/>
  <c r="AA22" i="61" s="1"/>
  <c r="AB20" i="60"/>
  <c r="AA23" i="60"/>
  <c r="AA24" i="60" s="1"/>
  <c r="AA9" i="60" s="1"/>
  <c r="AA14" i="60" s="1"/>
  <c r="AB20" i="59"/>
  <c r="AA23" i="59"/>
  <c r="AA24" i="59" s="1"/>
  <c r="AA9" i="59" s="1"/>
  <c r="AA14" i="59" s="1"/>
  <c r="AB20" i="58"/>
  <c r="AA23" i="58"/>
  <c r="AA24" i="58" s="1"/>
  <c r="AA9" i="58" s="1"/>
  <c r="AA14" i="58" s="1"/>
  <c r="AC20" i="57"/>
  <c r="AB23" i="57"/>
  <c r="AB24" i="57" s="1"/>
  <c r="AB9" i="57" s="1"/>
  <c r="AB14" i="57" s="1"/>
  <c r="AC20" i="56"/>
  <c r="AB23" i="56"/>
  <c r="AB24" i="56" s="1"/>
  <c r="AB9" i="56" s="1"/>
  <c r="AB14" i="56" s="1"/>
  <c r="AB21" i="55"/>
  <c r="AB22" i="55" s="1"/>
  <c r="AC21" i="54"/>
  <c r="AC22" i="54" s="1"/>
  <c r="AB21" i="53"/>
  <c r="AB22" i="53" s="1"/>
  <c r="AB21" i="52"/>
  <c r="AB22" i="52" s="1"/>
  <c r="AA21" i="51"/>
  <c r="AA22" i="51" s="1"/>
  <c r="AC21" i="50"/>
  <c r="AC22" i="50" s="1"/>
  <c r="AB21" i="49"/>
  <c r="AB22" i="49" s="1"/>
  <c r="AB21" i="48"/>
  <c r="AB22" i="48" s="1"/>
  <c r="AB21" i="47"/>
  <c r="AB22" i="47" s="1"/>
  <c r="AB21" i="46"/>
  <c r="AB22" i="46" s="1"/>
  <c r="AB20" i="45"/>
  <c r="AA23" i="45"/>
  <c r="AA24" i="45" s="1"/>
  <c r="AA9" i="45" s="1"/>
  <c r="AA14" i="45" s="1"/>
  <c r="AA21" i="44"/>
  <c r="AA22" i="44" s="1"/>
  <c r="AB21" i="43"/>
  <c r="AB22" i="43" s="1"/>
  <c r="AB20" i="42"/>
  <c r="AA23" i="42"/>
  <c r="AA24" i="42" s="1"/>
  <c r="AA9" i="42" s="1"/>
  <c r="AA14" i="42" s="1"/>
  <c r="AB20" i="41"/>
  <c r="AA23" i="41"/>
  <c r="AA24" i="41" s="1"/>
  <c r="AA9" i="41" s="1"/>
  <c r="AA14" i="41" s="1"/>
  <c r="AA21" i="40"/>
  <c r="AA22" i="40" s="1"/>
  <c r="AC20" i="39"/>
  <c r="AB23" i="39"/>
  <c r="AB24" i="39" s="1"/>
  <c r="AB9" i="39" s="1"/>
  <c r="AB14" i="39" s="1"/>
  <c r="AB20" i="38"/>
  <c r="AA23" i="38"/>
  <c r="AA24" i="38" s="1"/>
  <c r="AA9" i="38" s="1"/>
  <c r="AA14" i="38" s="1"/>
  <c r="AB21" i="36"/>
  <c r="AB22" i="36" s="1"/>
  <c r="AB20" i="35"/>
  <c r="AA23" i="35"/>
  <c r="AA24" i="35" s="1"/>
  <c r="AA9" i="35" s="1"/>
  <c r="AA14" i="35" s="1"/>
  <c r="AC21" i="34"/>
  <c r="AC22" i="34" s="1"/>
  <c r="AB23" i="34"/>
  <c r="AB24" i="34" s="1"/>
  <c r="AB9" i="34" s="1"/>
  <c r="AB14" i="34" s="1"/>
  <c r="AB20" i="33"/>
  <c r="AA23" i="33"/>
  <c r="AA24" i="33" s="1"/>
  <c r="AA9" i="33" s="1"/>
  <c r="AA14" i="33" s="1"/>
  <c r="AB20" i="32"/>
  <c r="AA23" i="32"/>
  <c r="AA24" i="32" s="1"/>
  <c r="AA9" i="32" s="1"/>
  <c r="AA14" i="32" s="1"/>
  <c r="AB20" i="31"/>
  <c r="AA23" i="31"/>
  <c r="AA24" i="31" s="1"/>
  <c r="AA9" i="31" s="1"/>
  <c r="AA14" i="31" s="1"/>
  <c r="AC20" i="30"/>
  <c r="AB23" i="30"/>
  <c r="AB24" i="30" s="1"/>
  <c r="AB9" i="30" s="1"/>
  <c r="AB14" i="30" s="1"/>
  <c r="AA21" i="29"/>
  <c r="AA22" i="29" s="1"/>
  <c r="AB21" i="28"/>
  <c r="AB22" i="28" s="1"/>
  <c r="AC20" i="27"/>
  <c r="AB23" i="27"/>
  <c r="AB24" i="27" s="1"/>
  <c r="AB9" i="27" s="1"/>
  <c r="AB14" i="27" s="1"/>
  <c r="AC21" i="26"/>
  <c r="AC22" i="26" s="1"/>
  <c r="AA21" i="25"/>
  <c r="AA22" i="25" s="1"/>
  <c r="Z23" i="25"/>
  <c r="Z24" i="25" s="1"/>
  <c r="Z9" i="25" s="1"/>
  <c r="Z14" i="25" s="1"/>
  <c r="AA21" i="24"/>
  <c r="AA22" i="24" s="1"/>
  <c r="AB20" i="23"/>
  <c r="AA23" i="23"/>
  <c r="AA24" i="23" s="1"/>
  <c r="AA9" i="23" s="1"/>
  <c r="AA14" i="23" s="1"/>
  <c r="AA21" i="22"/>
  <c r="AA22" i="22" s="1"/>
  <c r="AB20" i="21"/>
  <c r="AA23" i="21"/>
  <c r="AA24" i="21" s="1"/>
  <c r="AA9" i="21" s="1"/>
  <c r="AA14" i="21" s="1"/>
  <c r="AB21" i="20"/>
  <c r="AB22" i="20" s="1"/>
  <c r="AB21" i="19"/>
  <c r="AB22" i="19" s="1"/>
  <c r="AB20" i="18"/>
  <c r="AA23" i="18"/>
  <c r="AA24" i="18" s="1"/>
  <c r="AA9" i="18" s="1"/>
  <c r="AA14" i="18" s="1"/>
  <c r="AC21" i="17"/>
  <c r="AC22" i="17" s="1"/>
  <c r="AB20" i="16"/>
  <c r="AA23" i="16"/>
  <c r="AA24" i="16" s="1"/>
  <c r="AA9" i="16" s="1"/>
  <c r="AA14" i="16" s="1"/>
  <c r="AB21" i="15"/>
  <c r="AB22" i="15" s="1"/>
  <c r="AB21" i="14"/>
  <c r="AB22" i="14" s="1"/>
  <c r="AA23" i="14"/>
  <c r="AA24" i="14" s="1"/>
  <c r="AA9" i="14" s="1"/>
  <c r="AA14" i="14" s="1"/>
  <c r="AF21" i="68" l="1"/>
  <c r="AF22" i="68" s="1"/>
  <c r="AE23" i="68"/>
  <c r="AE24" i="68" s="1"/>
  <c r="AE9" i="68" s="1"/>
  <c r="AE14" i="68" s="1"/>
  <c r="AD21" i="66"/>
  <c r="AD22" i="66" s="1"/>
  <c r="AE20" i="66" s="1"/>
  <c r="AC20" i="65"/>
  <c r="AB23" i="65"/>
  <c r="AB24" i="65" s="1"/>
  <c r="AB9" i="65" s="1"/>
  <c r="AB14" i="65" s="1"/>
  <c r="AE20" i="64"/>
  <c r="AD23" i="64"/>
  <c r="AD24" i="64" s="1"/>
  <c r="AD9" i="64" s="1"/>
  <c r="AD14" i="64" s="1"/>
  <c r="AD21" i="63"/>
  <c r="AD22" i="63" s="1"/>
  <c r="AC21" i="62"/>
  <c r="AC22" i="62" s="1"/>
  <c r="AB20" i="61"/>
  <c r="AA23" i="61"/>
  <c r="AA24" i="61" s="1"/>
  <c r="AA9" i="61" s="1"/>
  <c r="AA14" i="61" s="1"/>
  <c r="AB21" i="60"/>
  <c r="AB22" i="60" s="1"/>
  <c r="AB21" i="59"/>
  <c r="AB22" i="59" s="1"/>
  <c r="AB21" i="58"/>
  <c r="AB22" i="58" s="1"/>
  <c r="AC21" i="57"/>
  <c r="AC22" i="57" s="1"/>
  <c r="AC21" i="56"/>
  <c r="AC22" i="56" s="1"/>
  <c r="AC20" i="55"/>
  <c r="AB23" i="55"/>
  <c r="AB24" i="55" s="1"/>
  <c r="AB9" i="55" s="1"/>
  <c r="AB14" i="55" s="1"/>
  <c r="AD20" i="54"/>
  <c r="AC23" i="54"/>
  <c r="AC24" i="54" s="1"/>
  <c r="AC9" i="54" s="1"/>
  <c r="AC14" i="54" s="1"/>
  <c r="AC20" i="53"/>
  <c r="AB23" i="53"/>
  <c r="AB24" i="53" s="1"/>
  <c r="AB9" i="53" s="1"/>
  <c r="AB14" i="53" s="1"/>
  <c r="AC20" i="52"/>
  <c r="AB23" i="52"/>
  <c r="AB24" i="52" s="1"/>
  <c r="AB9" i="52" s="1"/>
  <c r="AB14" i="52" s="1"/>
  <c r="AB20" i="51"/>
  <c r="AA23" i="51"/>
  <c r="AA24" i="51" s="1"/>
  <c r="AA9" i="51" s="1"/>
  <c r="AA14" i="51" s="1"/>
  <c r="AD20" i="50"/>
  <c r="AC23" i="50"/>
  <c r="AC24" i="50" s="1"/>
  <c r="AC9" i="50" s="1"/>
  <c r="AC14" i="50" s="1"/>
  <c r="AC20" i="49"/>
  <c r="AB23" i="49"/>
  <c r="AB24" i="49" s="1"/>
  <c r="AB9" i="49" s="1"/>
  <c r="AB14" i="49" s="1"/>
  <c r="AC20" i="48"/>
  <c r="AB23" i="48"/>
  <c r="AB24" i="48" s="1"/>
  <c r="AB9" i="48" s="1"/>
  <c r="AB14" i="48" s="1"/>
  <c r="AC20" i="47"/>
  <c r="AB23" i="47"/>
  <c r="AB24" i="47" s="1"/>
  <c r="AB9" i="47" s="1"/>
  <c r="AB14" i="47" s="1"/>
  <c r="AC20" i="46"/>
  <c r="AB23" i="46"/>
  <c r="AB24" i="46" s="1"/>
  <c r="AB9" i="46" s="1"/>
  <c r="AB14" i="46" s="1"/>
  <c r="AB21" i="45"/>
  <c r="AB22" i="45" s="1"/>
  <c r="AB20" i="44"/>
  <c r="AA23" i="44"/>
  <c r="AA24" i="44" s="1"/>
  <c r="AA9" i="44" s="1"/>
  <c r="AA14" i="44" s="1"/>
  <c r="AC20" i="43"/>
  <c r="AB23" i="43"/>
  <c r="AB24" i="43" s="1"/>
  <c r="AB9" i="43" s="1"/>
  <c r="AB14" i="43" s="1"/>
  <c r="AB21" i="42"/>
  <c r="AB22" i="42" s="1"/>
  <c r="AB21" i="41"/>
  <c r="AB22" i="41" s="1"/>
  <c r="AB20" i="40"/>
  <c r="AA23" i="40"/>
  <c r="AA24" i="40" s="1"/>
  <c r="AA9" i="40" s="1"/>
  <c r="AA14" i="40" s="1"/>
  <c r="AC21" i="39"/>
  <c r="AC22" i="39" s="1"/>
  <c r="AB21" i="38"/>
  <c r="AB22" i="38" s="1"/>
  <c r="AC20" i="36"/>
  <c r="AB23" i="36"/>
  <c r="AB24" i="36" s="1"/>
  <c r="AB9" i="36" s="1"/>
  <c r="AB14" i="36" s="1"/>
  <c r="AB21" i="35"/>
  <c r="AB22" i="35" s="1"/>
  <c r="AD20" i="34"/>
  <c r="AC23" i="34"/>
  <c r="AC24" i="34" s="1"/>
  <c r="AC9" i="34" s="1"/>
  <c r="AC14" i="34" s="1"/>
  <c r="AB21" i="33"/>
  <c r="AB22" i="33" s="1"/>
  <c r="AB21" i="32"/>
  <c r="AB22" i="32" s="1"/>
  <c r="AB21" i="31"/>
  <c r="AB22" i="31" s="1"/>
  <c r="AC21" i="30"/>
  <c r="AC22" i="30" s="1"/>
  <c r="AB20" i="29"/>
  <c r="AA23" i="29"/>
  <c r="AA24" i="29" s="1"/>
  <c r="AA9" i="29" s="1"/>
  <c r="AA14" i="29" s="1"/>
  <c r="AC20" i="28"/>
  <c r="AB23" i="28"/>
  <c r="AB24" i="28" s="1"/>
  <c r="AB9" i="28" s="1"/>
  <c r="AB14" i="28" s="1"/>
  <c r="AC21" i="27"/>
  <c r="AC22" i="27" s="1"/>
  <c r="AD20" i="26"/>
  <c r="AC23" i="26"/>
  <c r="AC24" i="26" s="1"/>
  <c r="AC9" i="26" s="1"/>
  <c r="AC14" i="26" s="1"/>
  <c r="AB20" i="25"/>
  <c r="AA23" i="25"/>
  <c r="AA24" i="25" s="1"/>
  <c r="AA9" i="25" s="1"/>
  <c r="AA14" i="25" s="1"/>
  <c r="AB20" i="24"/>
  <c r="AA23" i="24"/>
  <c r="AA24" i="24" s="1"/>
  <c r="AA9" i="24" s="1"/>
  <c r="AA14" i="24" s="1"/>
  <c r="AB21" i="23"/>
  <c r="AB22" i="23" s="1"/>
  <c r="AB20" i="22"/>
  <c r="AA23" i="22"/>
  <c r="AA24" i="22" s="1"/>
  <c r="AA9" i="22" s="1"/>
  <c r="AA14" i="22" s="1"/>
  <c r="AB21" i="21"/>
  <c r="AB22" i="21" s="1"/>
  <c r="AC20" i="20"/>
  <c r="AB23" i="20"/>
  <c r="AB24" i="20" s="1"/>
  <c r="AB9" i="20" s="1"/>
  <c r="AB14" i="20" s="1"/>
  <c r="AC20" i="19"/>
  <c r="AB23" i="19"/>
  <c r="AB24" i="19" s="1"/>
  <c r="AB9" i="19" s="1"/>
  <c r="AB14" i="19" s="1"/>
  <c r="AB21" i="18"/>
  <c r="AB22" i="18" s="1"/>
  <c r="AD20" i="17"/>
  <c r="AC23" i="17"/>
  <c r="AC24" i="17" s="1"/>
  <c r="AC9" i="17" s="1"/>
  <c r="AC14" i="17" s="1"/>
  <c r="AB21" i="16"/>
  <c r="AB22" i="16" s="1"/>
  <c r="AC20" i="15"/>
  <c r="AB23" i="15"/>
  <c r="AB24" i="15" s="1"/>
  <c r="AB9" i="15" s="1"/>
  <c r="AB14" i="15" s="1"/>
  <c r="AC20" i="14"/>
  <c r="AB23" i="14"/>
  <c r="AB24" i="14" s="1"/>
  <c r="AB9" i="14" s="1"/>
  <c r="AB14" i="14" s="1"/>
  <c r="AG20" i="68" l="1"/>
  <c r="AF23" i="68"/>
  <c r="AF24" i="68" s="1"/>
  <c r="AF9" i="68" s="1"/>
  <c r="AF14" i="68" s="1"/>
  <c r="AE21" i="66"/>
  <c r="AE22" i="66" s="1"/>
  <c r="AD23" i="66"/>
  <c r="AD24" i="66" s="1"/>
  <c r="AD9" i="66" s="1"/>
  <c r="AD14" i="66" s="1"/>
  <c r="AC21" i="65"/>
  <c r="AC22" i="65" s="1"/>
  <c r="AE21" i="64"/>
  <c r="AE22" i="64" s="1"/>
  <c r="AF20" i="64" s="1"/>
  <c r="AE20" i="63"/>
  <c r="AD23" i="63"/>
  <c r="AD24" i="63" s="1"/>
  <c r="AD9" i="63" s="1"/>
  <c r="AD14" i="63" s="1"/>
  <c r="AD20" i="62"/>
  <c r="AC23" i="62"/>
  <c r="AC24" i="62" s="1"/>
  <c r="AC9" i="62" s="1"/>
  <c r="AC14" i="62" s="1"/>
  <c r="AB21" i="61"/>
  <c r="AB22" i="61" s="1"/>
  <c r="AC20" i="60"/>
  <c r="AB23" i="60"/>
  <c r="AB24" i="60" s="1"/>
  <c r="AB9" i="60" s="1"/>
  <c r="AB14" i="60" s="1"/>
  <c r="AC20" i="59"/>
  <c r="AB23" i="59"/>
  <c r="AB24" i="59" s="1"/>
  <c r="AB9" i="59" s="1"/>
  <c r="AB14" i="59" s="1"/>
  <c r="AC20" i="58"/>
  <c r="AB23" i="58"/>
  <c r="AB24" i="58" s="1"/>
  <c r="AB9" i="58" s="1"/>
  <c r="AB14" i="58" s="1"/>
  <c r="AD20" i="57"/>
  <c r="AC23" i="57"/>
  <c r="AC24" i="57" s="1"/>
  <c r="AC9" i="57" s="1"/>
  <c r="AC14" i="57" s="1"/>
  <c r="AD20" i="56"/>
  <c r="AC23" i="56"/>
  <c r="AC24" i="56" s="1"/>
  <c r="AC9" i="56" s="1"/>
  <c r="AC14" i="56" s="1"/>
  <c r="AC21" i="55"/>
  <c r="AC22" i="55" s="1"/>
  <c r="AD21" i="54"/>
  <c r="AD22" i="54" s="1"/>
  <c r="AC21" i="53"/>
  <c r="AC22" i="53" s="1"/>
  <c r="AC21" i="52"/>
  <c r="AC22" i="52" s="1"/>
  <c r="AB21" i="51"/>
  <c r="AB22" i="51" s="1"/>
  <c r="AD21" i="50"/>
  <c r="AD22" i="50" s="1"/>
  <c r="AC21" i="49"/>
  <c r="AC22" i="49" s="1"/>
  <c r="AC21" i="48"/>
  <c r="AC22" i="48" s="1"/>
  <c r="AC21" i="47"/>
  <c r="AC22" i="47" s="1"/>
  <c r="AC21" i="46"/>
  <c r="AC22" i="46" s="1"/>
  <c r="AC20" i="45"/>
  <c r="AB23" i="45"/>
  <c r="AB24" i="45" s="1"/>
  <c r="AB9" i="45" s="1"/>
  <c r="AB14" i="45" s="1"/>
  <c r="AB21" i="44"/>
  <c r="AB22" i="44" s="1"/>
  <c r="AC21" i="43"/>
  <c r="AC22" i="43" s="1"/>
  <c r="AC20" i="42"/>
  <c r="AB23" i="42"/>
  <c r="AB24" i="42" s="1"/>
  <c r="AB9" i="42" s="1"/>
  <c r="AB14" i="42" s="1"/>
  <c r="AC20" i="41"/>
  <c r="AB23" i="41"/>
  <c r="AB24" i="41" s="1"/>
  <c r="AB9" i="41" s="1"/>
  <c r="AB14" i="41" s="1"/>
  <c r="AB21" i="40"/>
  <c r="AB22" i="40" s="1"/>
  <c r="AD20" i="39"/>
  <c r="AC23" i="39"/>
  <c r="AC24" i="39" s="1"/>
  <c r="AC9" i="39" s="1"/>
  <c r="AC14" i="39" s="1"/>
  <c r="AC20" i="38"/>
  <c r="AB23" i="38"/>
  <c r="AB24" i="38" s="1"/>
  <c r="AB9" i="38" s="1"/>
  <c r="AB14" i="38" s="1"/>
  <c r="AC21" i="36"/>
  <c r="AC22" i="36" s="1"/>
  <c r="AC20" i="35"/>
  <c r="AB23" i="35"/>
  <c r="AB24" i="35" s="1"/>
  <c r="AB9" i="35" s="1"/>
  <c r="AB14" i="35" s="1"/>
  <c r="AD21" i="34"/>
  <c r="AD22" i="34" s="1"/>
  <c r="AC20" i="33"/>
  <c r="AB23" i="33"/>
  <c r="AB24" i="33" s="1"/>
  <c r="AB9" i="33" s="1"/>
  <c r="AB14" i="33" s="1"/>
  <c r="AC20" i="32"/>
  <c r="AB23" i="32"/>
  <c r="AB24" i="32" s="1"/>
  <c r="AB9" i="32" s="1"/>
  <c r="AB14" i="32" s="1"/>
  <c r="AC20" i="31"/>
  <c r="AB23" i="31"/>
  <c r="AB24" i="31" s="1"/>
  <c r="AB9" i="31" s="1"/>
  <c r="AB14" i="31" s="1"/>
  <c r="AD20" i="30"/>
  <c r="AC23" i="30"/>
  <c r="AC24" i="30" s="1"/>
  <c r="AC9" i="30" s="1"/>
  <c r="AC14" i="30" s="1"/>
  <c r="AB21" i="29"/>
  <c r="AB22" i="29" s="1"/>
  <c r="AC21" i="28"/>
  <c r="AC22" i="28" s="1"/>
  <c r="AD20" i="27"/>
  <c r="AC23" i="27"/>
  <c r="AC24" i="27" s="1"/>
  <c r="AC9" i="27" s="1"/>
  <c r="AC14" i="27" s="1"/>
  <c r="AD21" i="26"/>
  <c r="AD22" i="26" s="1"/>
  <c r="AB21" i="25"/>
  <c r="AB22" i="25" s="1"/>
  <c r="AB21" i="24"/>
  <c r="AB22" i="24" s="1"/>
  <c r="AC20" i="23"/>
  <c r="AB23" i="23"/>
  <c r="AB24" i="23" s="1"/>
  <c r="AB9" i="23" s="1"/>
  <c r="AB14" i="23" s="1"/>
  <c r="AB21" i="22"/>
  <c r="AB22" i="22" s="1"/>
  <c r="AC20" i="22" s="1"/>
  <c r="AC20" i="21"/>
  <c r="AB23" i="21"/>
  <c r="AB24" i="21" s="1"/>
  <c r="AB9" i="21" s="1"/>
  <c r="AB14" i="21" s="1"/>
  <c r="AC21" i="20"/>
  <c r="AC22" i="20" s="1"/>
  <c r="AC21" i="19"/>
  <c r="AC22" i="19" s="1"/>
  <c r="AC20" i="18"/>
  <c r="AB23" i="18"/>
  <c r="AB24" i="18" s="1"/>
  <c r="AB9" i="18" s="1"/>
  <c r="AB14" i="18" s="1"/>
  <c r="AD21" i="17"/>
  <c r="AD22" i="17" s="1"/>
  <c r="AC20" i="16"/>
  <c r="AB23" i="16"/>
  <c r="AB24" i="16" s="1"/>
  <c r="AB9" i="16" s="1"/>
  <c r="AB14" i="16" s="1"/>
  <c r="AC21" i="15"/>
  <c r="AC22" i="15" s="1"/>
  <c r="AC21" i="14"/>
  <c r="AC22" i="14" s="1"/>
  <c r="AE20" i="26" l="1"/>
  <c r="AD23" i="26"/>
  <c r="AD24" i="26" s="1"/>
  <c r="AD9" i="26" s="1"/>
  <c r="AD14" i="26" s="1"/>
  <c r="AG21" i="68"/>
  <c r="AG22" i="68" s="1"/>
  <c r="AH20" i="68" s="1"/>
  <c r="AF20" i="66"/>
  <c r="AE23" i="66"/>
  <c r="AE24" i="66" s="1"/>
  <c r="AE9" i="66" s="1"/>
  <c r="AE14" i="66" s="1"/>
  <c r="AD20" i="65"/>
  <c r="AC23" i="65"/>
  <c r="AC24" i="65" s="1"/>
  <c r="AC9" i="65" s="1"/>
  <c r="AC14" i="65" s="1"/>
  <c r="AF21" i="64"/>
  <c r="AF22" i="64" s="1"/>
  <c r="AE23" i="64"/>
  <c r="AE24" i="64" s="1"/>
  <c r="AE9" i="64" s="1"/>
  <c r="AE14" i="64" s="1"/>
  <c r="AE21" i="63"/>
  <c r="AE22" i="63" s="1"/>
  <c r="AF20" i="63" s="1"/>
  <c r="AD21" i="62"/>
  <c r="AD22" i="62" s="1"/>
  <c r="AE20" i="62" s="1"/>
  <c r="AC20" i="61"/>
  <c r="AB23" i="61"/>
  <c r="AB24" i="61" s="1"/>
  <c r="AB9" i="61" s="1"/>
  <c r="AB14" i="61" s="1"/>
  <c r="AC21" i="60"/>
  <c r="AC22" i="60" s="1"/>
  <c r="AC21" i="59"/>
  <c r="AC22" i="59" s="1"/>
  <c r="AC21" i="58"/>
  <c r="AC22" i="58" s="1"/>
  <c r="AD21" i="57"/>
  <c r="AD22" i="57" s="1"/>
  <c r="AD21" i="56"/>
  <c r="AD22" i="56" s="1"/>
  <c r="AD20" i="55"/>
  <c r="AC23" i="55"/>
  <c r="AC24" i="55" s="1"/>
  <c r="AC9" i="55" s="1"/>
  <c r="AC14" i="55" s="1"/>
  <c r="AE20" i="54"/>
  <c r="AD23" i="54"/>
  <c r="AD24" i="54" s="1"/>
  <c r="AD9" i="54" s="1"/>
  <c r="AD14" i="54" s="1"/>
  <c r="AD20" i="53"/>
  <c r="AC23" i="53"/>
  <c r="AC24" i="53" s="1"/>
  <c r="AC9" i="53" s="1"/>
  <c r="AC14" i="53" s="1"/>
  <c r="AD20" i="52"/>
  <c r="AC23" i="52"/>
  <c r="AC24" i="52" s="1"/>
  <c r="AC9" i="52" s="1"/>
  <c r="AC14" i="52" s="1"/>
  <c r="AC20" i="51"/>
  <c r="AB23" i="51"/>
  <c r="AB24" i="51" s="1"/>
  <c r="AB9" i="51" s="1"/>
  <c r="AB14" i="51" s="1"/>
  <c r="AE20" i="50"/>
  <c r="AD23" i="50"/>
  <c r="AD24" i="50" s="1"/>
  <c r="AD9" i="50" s="1"/>
  <c r="AD14" i="50" s="1"/>
  <c r="AD20" i="49"/>
  <c r="AC23" i="49"/>
  <c r="AC24" i="49" s="1"/>
  <c r="AC9" i="49" s="1"/>
  <c r="AC14" i="49" s="1"/>
  <c r="AD20" i="48"/>
  <c r="AC23" i="48"/>
  <c r="AC24" i="48" s="1"/>
  <c r="AC9" i="48" s="1"/>
  <c r="AC14" i="48" s="1"/>
  <c r="AD20" i="47"/>
  <c r="AC23" i="47"/>
  <c r="AC24" i="47" s="1"/>
  <c r="AC9" i="47" s="1"/>
  <c r="AC14" i="47" s="1"/>
  <c r="AD20" i="46"/>
  <c r="AC23" i="46"/>
  <c r="AC24" i="46" s="1"/>
  <c r="AC9" i="46" s="1"/>
  <c r="AC14" i="46" s="1"/>
  <c r="AC21" i="45"/>
  <c r="AC22" i="45" s="1"/>
  <c r="AC20" i="44"/>
  <c r="AB23" i="44"/>
  <c r="AB24" i="44" s="1"/>
  <c r="AB9" i="44" s="1"/>
  <c r="AB14" i="44" s="1"/>
  <c r="AD20" i="43"/>
  <c r="AC23" i="43"/>
  <c r="AC24" i="43" s="1"/>
  <c r="AC9" i="43" s="1"/>
  <c r="AC14" i="43" s="1"/>
  <c r="AC21" i="42"/>
  <c r="AC22" i="42" s="1"/>
  <c r="AC21" i="41"/>
  <c r="AC22" i="41" s="1"/>
  <c r="AC20" i="40"/>
  <c r="AB23" i="40"/>
  <c r="AB24" i="40" s="1"/>
  <c r="AB9" i="40" s="1"/>
  <c r="AB14" i="40" s="1"/>
  <c r="AD21" i="39"/>
  <c r="AD22" i="39" s="1"/>
  <c r="AC21" i="38"/>
  <c r="AC22" i="38" s="1"/>
  <c r="AD20" i="36"/>
  <c r="AC23" i="36"/>
  <c r="AC24" i="36" s="1"/>
  <c r="AC9" i="36" s="1"/>
  <c r="AC14" i="36" s="1"/>
  <c r="AC21" i="35"/>
  <c r="AC22" i="35" s="1"/>
  <c r="AE20" i="34"/>
  <c r="AD23" i="34"/>
  <c r="AD24" i="34" s="1"/>
  <c r="AD9" i="34" s="1"/>
  <c r="AD14" i="34" s="1"/>
  <c r="AC21" i="33"/>
  <c r="AC22" i="33" s="1"/>
  <c r="AC21" i="32"/>
  <c r="AC22" i="32" s="1"/>
  <c r="AC21" i="31"/>
  <c r="AC22" i="31" s="1"/>
  <c r="AD21" i="30"/>
  <c r="AD22" i="30" s="1"/>
  <c r="AC20" i="29"/>
  <c r="AB23" i="29"/>
  <c r="AB24" i="29" s="1"/>
  <c r="AB9" i="29" s="1"/>
  <c r="AB14" i="29" s="1"/>
  <c r="AD20" i="28"/>
  <c r="AC23" i="28"/>
  <c r="AC24" i="28" s="1"/>
  <c r="AC9" i="28" s="1"/>
  <c r="AC14" i="28" s="1"/>
  <c r="AD21" i="27"/>
  <c r="AD22" i="27" s="1"/>
  <c r="AE21" i="26"/>
  <c r="AE22" i="26"/>
  <c r="AF20" i="26" s="1"/>
  <c r="AC20" i="25"/>
  <c r="AB23" i="25"/>
  <c r="AB24" i="25" s="1"/>
  <c r="AB9" i="25" s="1"/>
  <c r="AB14" i="25" s="1"/>
  <c r="AC20" i="24"/>
  <c r="AB23" i="24"/>
  <c r="AB24" i="24" s="1"/>
  <c r="AB9" i="24" s="1"/>
  <c r="AB14" i="24" s="1"/>
  <c r="AC21" i="23"/>
  <c r="AC22" i="23" s="1"/>
  <c r="AC21" i="22"/>
  <c r="AC22" i="22" s="1"/>
  <c r="AB23" i="22"/>
  <c r="AB24" i="22" s="1"/>
  <c r="AB9" i="22" s="1"/>
  <c r="AB14" i="22" s="1"/>
  <c r="AC21" i="21"/>
  <c r="AC22" i="21" s="1"/>
  <c r="AD20" i="20"/>
  <c r="AC23" i="20"/>
  <c r="AC24" i="20" s="1"/>
  <c r="AC9" i="20" s="1"/>
  <c r="AC14" i="20" s="1"/>
  <c r="AD20" i="19"/>
  <c r="AC23" i="19"/>
  <c r="AC24" i="19" s="1"/>
  <c r="AC9" i="19" s="1"/>
  <c r="AC14" i="19" s="1"/>
  <c r="AC21" i="18"/>
  <c r="AC22" i="18" s="1"/>
  <c r="AE20" i="17"/>
  <c r="AD23" i="17"/>
  <c r="AD24" i="17" s="1"/>
  <c r="AD9" i="17" s="1"/>
  <c r="AD14" i="17" s="1"/>
  <c r="AC21" i="16"/>
  <c r="AC22" i="16" s="1"/>
  <c r="AD20" i="15"/>
  <c r="AC23" i="15"/>
  <c r="AC24" i="15" s="1"/>
  <c r="AC9" i="15" s="1"/>
  <c r="AC14" i="15" s="1"/>
  <c r="AD20" i="14"/>
  <c r="AC23" i="14"/>
  <c r="AC24" i="14" s="1"/>
  <c r="AC9" i="14" s="1"/>
  <c r="AC14" i="14" s="1"/>
  <c r="AH21" i="68" l="1"/>
  <c r="AH22" i="68" s="1"/>
  <c r="AG23" i="68"/>
  <c r="AG24" i="68" s="1"/>
  <c r="AG9" i="68" s="1"/>
  <c r="AG14" i="68" s="1"/>
  <c r="AF21" i="66"/>
  <c r="AF22" i="66" s="1"/>
  <c r="AD21" i="65"/>
  <c r="AD22" i="65" s="1"/>
  <c r="AG20" i="64"/>
  <c r="AF23" i="64"/>
  <c r="AF24" i="64" s="1"/>
  <c r="AF9" i="64" s="1"/>
  <c r="AF14" i="64" s="1"/>
  <c r="AF21" i="63"/>
  <c r="AF22" i="63" s="1"/>
  <c r="AE23" i="63"/>
  <c r="AE24" i="63" s="1"/>
  <c r="AE9" i="63" s="1"/>
  <c r="AE14" i="63" s="1"/>
  <c r="AE21" i="62"/>
  <c r="AE22" i="62" s="1"/>
  <c r="AD23" i="62"/>
  <c r="AD24" i="62" s="1"/>
  <c r="AD9" i="62" s="1"/>
  <c r="AD14" i="62" s="1"/>
  <c r="AC21" i="61"/>
  <c r="AC22" i="61" s="1"/>
  <c r="AD20" i="60"/>
  <c r="AC23" i="60"/>
  <c r="AC24" i="60" s="1"/>
  <c r="AC9" i="60" s="1"/>
  <c r="AC14" i="60" s="1"/>
  <c r="AD20" i="59"/>
  <c r="AC23" i="59"/>
  <c r="AC24" i="59" s="1"/>
  <c r="AC9" i="59" s="1"/>
  <c r="AC14" i="59" s="1"/>
  <c r="AD20" i="58"/>
  <c r="AC23" i="58"/>
  <c r="AC24" i="58" s="1"/>
  <c r="AC9" i="58" s="1"/>
  <c r="AC14" i="58" s="1"/>
  <c r="AE20" i="57"/>
  <c r="AD23" i="57"/>
  <c r="AD24" i="57" s="1"/>
  <c r="AD9" i="57" s="1"/>
  <c r="AD14" i="57" s="1"/>
  <c r="AE20" i="56"/>
  <c r="AD23" i="56"/>
  <c r="AD24" i="56" s="1"/>
  <c r="AD9" i="56" s="1"/>
  <c r="AD14" i="56" s="1"/>
  <c r="AD21" i="55"/>
  <c r="AD22" i="55" s="1"/>
  <c r="AE21" i="54"/>
  <c r="AE22" i="54" s="1"/>
  <c r="AF20" i="54" s="1"/>
  <c r="AD21" i="53"/>
  <c r="AD22" i="53" s="1"/>
  <c r="AD21" i="52"/>
  <c r="AD22" i="52" s="1"/>
  <c r="AC21" i="51"/>
  <c r="AC22" i="51" s="1"/>
  <c r="AE21" i="50"/>
  <c r="AE22" i="50" s="1"/>
  <c r="AF20" i="50" s="1"/>
  <c r="AD21" i="49"/>
  <c r="AD22" i="49" s="1"/>
  <c r="AD21" i="48"/>
  <c r="AD22" i="48" s="1"/>
  <c r="AD21" i="47"/>
  <c r="AD22" i="47" s="1"/>
  <c r="AD21" i="46"/>
  <c r="AD22" i="46" s="1"/>
  <c r="AD20" i="45"/>
  <c r="AC23" i="45"/>
  <c r="AC24" i="45" s="1"/>
  <c r="AC9" i="45" s="1"/>
  <c r="AC14" i="45" s="1"/>
  <c r="AC21" i="44"/>
  <c r="AC22" i="44" s="1"/>
  <c r="AD21" i="43"/>
  <c r="AD22" i="43" s="1"/>
  <c r="AD20" i="42"/>
  <c r="AC23" i="42"/>
  <c r="AC24" i="42" s="1"/>
  <c r="AC9" i="42" s="1"/>
  <c r="AC14" i="42" s="1"/>
  <c r="AD20" i="41"/>
  <c r="AC23" i="41"/>
  <c r="AC24" i="41" s="1"/>
  <c r="AC9" i="41" s="1"/>
  <c r="AC14" i="41" s="1"/>
  <c r="AC21" i="40"/>
  <c r="AC22" i="40" s="1"/>
  <c r="AE20" i="39"/>
  <c r="AD23" i="39"/>
  <c r="AD24" i="39" s="1"/>
  <c r="AD9" i="39" s="1"/>
  <c r="AD14" i="39" s="1"/>
  <c r="AD20" i="38"/>
  <c r="AC23" i="38"/>
  <c r="AC24" i="38" s="1"/>
  <c r="AC9" i="38" s="1"/>
  <c r="AC14" i="38" s="1"/>
  <c r="AD21" i="36"/>
  <c r="AD22" i="36" s="1"/>
  <c r="AD20" i="35"/>
  <c r="AC23" i="35"/>
  <c r="AC24" i="35" s="1"/>
  <c r="AC9" i="35" s="1"/>
  <c r="AC14" i="35" s="1"/>
  <c r="AE21" i="34"/>
  <c r="AE22" i="34" s="1"/>
  <c r="AD20" i="33"/>
  <c r="AC23" i="33"/>
  <c r="AC24" i="33" s="1"/>
  <c r="AC9" i="33" s="1"/>
  <c r="AC14" i="33" s="1"/>
  <c r="AD20" i="32"/>
  <c r="AC23" i="32"/>
  <c r="AC24" i="32" s="1"/>
  <c r="AC9" i="32" s="1"/>
  <c r="AC14" i="32" s="1"/>
  <c r="AD20" i="31"/>
  <c r="AC23" i="31"/>
  <c r="AC24" i="31" s="1"/>
  <c r="AC9" i="31" s="1"/>
  <c r="AC14" i="31" s="1"/>
  <c r="AE20" i="30"/>
  <c r="AD23" i="30"/>
  <c r="AD24" i="30" s="1"/>
  <c r="AD9" i="30" s="1"/>
  <c r="AD14" i="30" s="1"/>
  <c r="AC21" i="29"/>
  <c r="AC22" i="29" s="1"/>
  <c r="AD21" i="28"/>
  <c r="AD22" i="28" s="1"/>
  <c r="AE20" i="27"/>
  <c r="AD23" i="27"/>
  <c r="AD24" i="27" s="1"/>
  <c r="AD9" i="27" s="1"/>
  <c r="AD14" i="27" s="1"/>
  <c r="AE23" i="26"/>
  <c r="AE24" i="26" s="1"/>
  <c r="AE9" i="26" s="1"/>
  <c r="AE14" i="26" s="1"/>
  <c r="AF21" i="26"/>
  <c r="AF22" i="26" s="1"/>
  <c r="AC21" i="25"/>
  <c r="AC22" i="25" s="1"/>
  <c r="AC21" i="24"/>
  <c r="AC22" i="24" s="1"/>
  <c r="AD20" i="23"/>
  <c r="AC23" i="23"/>
  <c r="AC24" i="23" s="1"/>
  <c r="AC9" i="23" s="1"/>
  <c r="AC14" i="23" s="1"/>
  <c r="AD20" i="22"/>
  <c r="AC23" i="22"/>
  <c r="AC24" i="22" s="1"/>
  <c r="AC9" i="22" s="1"/>
  <c r="AC14" i="22" s="1"/>
  <c r="AD20" i="21"/>
  <c r="AC23" i="21"/>
  <c r="AC24" i="21" s="1"/>
  <c r="AC9" i="21" s="1"/>
  <c r="AC14" i="21" s="1"/>
  <c r="AD21" i="20"/>
  <c r="AD22" i="20" s="1"/>
  <c r="AD21" i="19"/>
  <c r="AD22" i="19" s="1"/>
  <c r="AD20" i="18"/>
  <c r="AC23" i="18"/>
  <c r="AC24" i="18" s="1"/>
  <c r="AC9" i="18" s="1"/>
  <c r="AC14" i="18" s="1"/>
  <c r="AE21" i="17"/>
  <c r="AE22" i="17"/>
  <c r="AF20" i="17" s="1"/>
  <c r="AD20" i="16"/>
  <c r="AC23" i="16"/>
  <c r="AC24" i="16" s="1"/>
  <c r="AC9" i="16" s="1"/>
  <c r="AC14" i="16" s="1"/>
  <c r="AD21" i="15"/>
  <c r="AD22" i="15" s="1"/>
  <c r="AE20" i="15" s="1"/>
  <c r="AD21" i="14"/>
  <c r="AD22" i="14" s="1"/>
  <c r="AF20" i="34" l="1"/>
  <c r="AE23" i="34"/>
  <c r="AE24" i="34" s="1"/>
  <c r="AE9" i="34" s="1"/>
  <c r="AE14" i="34" s="1"/>
  <c r="AE23" i="17"/>
  <c r="AE24" i="17" s="1"/>
  <c r="AE9" i="17" s="1"/>
  <c r="AE14" i="17" s="1"/>
  <c r="AI20" i="68"/>
  <c r="AH23" i="68"/>
  <c r="AH24" i="68" s="1"/>
  <c r="AH9" i="68" s="1"/>
  <c r="AH14" i="68" s="1"/>
  <c r="AG20" i="66"/>
  <c r="AF23" i="66"/>
  <c r="AF24" i="66" s="1"/>
  <c r="AF9" i="66" s="1"/>
  <c r="AF14" i="66" s="1"/>
  <c r="AE20" i="65"/>
  <c r="AD23" i="65"/>
  <c r="AD24" i="65" s="1"/>
  <c r="AD9" i="65" s="1"/>
  <c r="AD14" i="65" s="1"/>
  <c r="AG21" i="64"/>
  <c r="AG22" i="64" s="1"/>
  <c r="AG20" i="63"/>
  <c r="AF23" i="63"/>
  <c r="AF24" i="63" s="1"/>
  <c r="AF9" i="63" s="1"/>
  <c r="AF14" i="63" s="1"/>
  <c r="AF20" i="62"/>
  <c r="AE23" i="62"/>
  <c r="AE24" i="62" s="1"/>
  <c r="AE9" i="62" s="1"/>
  <c r="AE14" i="62" s="1"/>
  <c r="AD20" i="61"/>
  <c r="AC23" i="61"/>
  <c r="AC24" i="61" s="1"/>
  <c r="AC9" i="61" s="1"/>
  <c r="AC14" i="61" s="1"/>
  <c r="AD21" i="60"/>
  <c r="AD22" i="60" s="1"/>
  <c r="AD21" i="59"/>
  <c r="AD22" i="59" s="1"/>
  <c r="AE20" i="59" s="1"/>
  <c r="AD21" i="58"/>
  <c r="AD22" i="58" s="1"/>
  <c r="AE21" i="57"/>
  <c r="AE22" i="57"/>
  <c r="AF20" i="57" s="1"/>
  <c r="AE23" i="57"/>
  <c r="AE24" i="57" s="1"/>
  <c r="AE9" i="57" s="1"/>
  <c r="AE14" i="57" s="1"/>
  <c r="AE21" i="56"/>
  <c r="AE22" i="56" s="1"/>
  <c r="AE20" i="55"/>
  <c r="AD23" i="55"/>
  <c r="AD24" i="55" s="1"/>
  <c r="AD9" i="55" s="1"/>
  <c r="AD14" i="55" s="1"/>
  <c r="AF21" i="54"/>
  <c r="AF22" i="54" s="1"/>
  <c r="AE23" i="54"/>
  <c r="AE24" i="54" s="1"/>
  <c r="AE9" i="54" s="1"/>
  <c r="AE14" i="54" s="1"/>
  <c r="AE20" i="53"/>
  <c r="AD23" i="53"/>
  <c r="AD24" i="53" s="1"/>
  <c r="AD9" i="53" s="1"/>
  <c r="AD14" i="53" s="1"/>
  <c r="AE20" i="52"/>
  <c r="AD23" i="52"/>
  <c r="AD24" i="52" s="1"/>
  <c r="AD9" i="52" s="1"/>
  <c r="AD14" i="52" s="1"/>
  <c r="AD20" i="51"/>
  <c r="AC23" i="51"/>
  <c r="AC24" i="51" s="1"/>
  <c r="AC9" i="51" s="1"/>
  <c r="AC14" i="51" s="1"/>
  <c r="AF21" i="50"/>
  <c r="AF22" i="50" s="1"/>
  <c r="AE23" i="50"/>
  <c r="AE24" i="50" s="1"/>
  <c r="AE9" i="50" s="1"/>
  <c r="AE14" i="50" s="1"/>
  <c r="AE20" i="49"/>
  <c r="AD23" i="49"/>
  <c r="AD24" i="49" s="1"/>
  <c r="AD9" i="49" s="1"/>
  <c r="AD14" i="49" s="1"/>
  <c r="AE20" i="48"/>
  <c r="AD23" i="48"/>
  <c r="AD24" i="48" s="1"/>
  <c r="AD9" i="48" s="1"/>
  <c r="AD14" i="48" s="1"/>
  <c r="AE20" i="47"/>
  <c r="AD23" i="47"/>
  <c r="AD24" i="47" s="1"/>
  <c r="AD9" i="47" s="1"/>
  <c r="AD14" i="47" s="1"/>
  <c r="AE20" i="46"/>
  <c r="AD23" i="46"/>
  <c r="AD24" i="46" s="1"/>
  <c r="AD9" i="46" s="1"/>
  <c r="AD14" i="46" s="1"/>
  <c r="AD21" i="45"/>
  <c r="AD22" i="45" s="1"/>
  <c r="AD20" i="44"/>
  <c r="AC23" i="44"/>
  <c r="AC24" i="44" s="1"/>
  <c r="AC9" i="44" s="1"/>
  <c r="AC14" i="44" s="1"/>
  <c r="AE20" i="43"/>
  <c r="AD23" i="43"/>
  <c r="AD24" i="43" s="1"/>
  <c r="AD9" i="43" s="1"/>
  <c r="AD14" i="43" s="1"/>
  <c r="AD21" i="42"/>
  <c r="AD22" i="42" s="1"/>
  <c r="AD21" i="41"/>
  <c r="AD22" i="41" s="1"/>
  <c r="AD20" i="40"/>
  <c r="AC23" i="40"/>
  <c r="AC24" i="40" s="1"/>
  <c r="AC9" i="40" s="1"/>
  <c r="AC14" i="40" s="1"/>
  <c r="AE21" i="39"/>
  <c r="AE22" i="39" s="1"/>
  <c r="AD21" i="38"/>
  <c r="AD22" i="38" s="1"/>
  <c r="AE20" i="36"/>
  <c r="AD23" i="36"/>
  <c r="AD24" i="36" s="1"/>
  <c r="AD9" i="36" s="1"/>
  <c r="AD14" i="36" s="1"/>
  <c r="AD21" i="35"/>
  <c r="AD22" i="35" s="1"/>
  <c r="AF21" i="34"/>
  <c r="AF22" i="34" s="1"/>
  <c r="AG20" i="34" s="1"/>
  <c r="AD21" i="33"/>
  <c r="AD22" i="33" s="1"/>
  <c r="AD21" i="32"/>
  <c r="AD22" i="32" s="1"/>
  <c r="AD21" i="31"/>
  <c r="AD22" i="31" s="1"/>
  <c r="AE21" i="30"/>
  <c r="AE22" i="30" s="1"/>
  <c r="AD20" i="29"/>
  <c r="AC23" i="29"/>
  <c r="AC24" i="29" s="1"/>
  <c r="AC9" i="29" s="1"/>
  <c r="AC14" i="29" s="1"/>
  <c r="AE20" i="28"/>
  <c r="AD23" i="28"/>
  <c r="AD24" i="28" s="1"/>
  <c r="AD9" i="28" s="1"/>
  <c r="AD14" i="28" s="1"/>
  <c r="AE21" i="27"/>
  <c r="AE22" i="27"/>
  <c r="AF20" i="27" s="1"/>
  <c r="AE23" i="27"/>
  <c r="AE24" i="27" s="1"/>
  <c r="AE9" i="27" s="1"/>
  <c r="AE14" i="27" s="1"/>
  <c r="AG20" i="26"/>
  <c r="AF23" i="26"/>
  <c r="AF24" i="26" s="1"/>
  <c r="AF9" i="26" s="1"/>
  <c r="AF14" i="26" s="1"/>
  <c r="AD20" i="25"/>
  <c r="AC23" i="25"/>
  <c r="AC24" i="25" s="1"/>
  <c r="AC9" i="25" s="1"/>
  <c r="AC14" i="25" s="1"/>
  <c r="AD20" i="24"/>
  <c r="AC23" i="24"/>
  <c r="AC24" i="24" s="1"/>
  <c r="AC9" i="24" s="1"/>
  <c r="AC14" i="24" s="1"/>
  <c r="AD21" i="23"/>
  <c r="AD22" i="23"/>
  <c r="AE20" i="23" s="1"/>
  <c r="AD21" i="22"/>
  <c r="AD22" i="22" s="1"/>
  <c r="AD21" i="21"/>
  <c r="AD22" i="21" s="1"/>
  <c r="AE20" i="20"/>
  <c r="AD23" i="20"/>
  <c r="AD24" i="20" s="1"/>
  <c r="AD9" i="20" s="1"/>
  <c r="AD14" i="20" s="1"/>
  <c r="AE20" i="19"/>
  <c r="AD23" i="19"/>
  <c r="AD24" i="19" s="1"/>
  <c r="AD9" i="19" s="1"/>
  <c r="AD14" i="19" s="1"/>
  <c r="AD21" i="18"/>
  <c r="AD22" i="18" s="1"/>
  <c r="AF21" i="17"/>
  <c r="AF22" i="17" s="1"/>
  <c r="AD21" i="16"/>
  <c r="AD22" i="16" s="1"/>
  <c r="AE21" i="15"/>
  <c r="AE22" i="15" s="1"/>
  <c r="AD23" i="15"/>
  <c r="AD24" i="15" s="1"/>
  <c r="AD9" i="15" s="1"/>
  <c r="AD14" i="15" s="1"/>
  <c r="AE20" i="14"/>
  <c r="AD23" i="14"/>
  <c r="AD24" i="14" s="1"/>
  <c r="AD9" i="14" s="1"/>
  <c r="AD14" i="14" s="1"/>
  <c r="AF20" i="39" l="1"/>
  <c r="AE23" i="39"/>
  <c r="AE24" i="39" s="1"/>
  <c r="AE9" i="39" s="1"/>
  <c r="AE14" i="39" s="1"/>
  <c r="AI21" i="68"/>
  <c r="AI22" i="68" s="1"/>
  <c r="AG21" i="66"/>
  <c r="AG22" i="66" s="1"/>
  <c r="AE21" i="65"/>
  <c r="AE22" i="65" s="1"/>
  <c r="AF20" i="65" s="1"/>
  <c r="AH20" i="64"/>
  <c r="AG23" i="64"/>
  <c r="AG24" i="64" s="1"/>
  <c r="AG9" i="64" s="1"/>
  <c r="AG14" i="64" s="1"/>
  <c r="AG21" i="63"/>
  <c r="AG22" i="63" s="1"/>
  <c r="AF21" i="62"/>
  <c r="AF22" i="62" s="1"/>
  <c r="AD21" i="61"/>
  <c r="AD22" i="61" s="1"/>
  <c r="AE20" i="60"/>
  <c r="AD23" i="60"/>
  <c r="AD24" i="60" s="1"/>
  <c r="AD9" i="60" s="1"/>
  <c r="AD14" i="60" s="1"/>
  <c r="AD23" i="59"/>
  <c r="AD24" i="59" s="1"/>
  <c r="AD9" i="59" s="1"/>
  <c r="AD14" i="59" s="1"/>
  <c r="AE21" i="59"/>
  <c r="AE22" i="59"/>
  <c r="AF20" i="59" s="1"/>
  <c r="AE20" i="58"/>
  <c r="AD23" i="58"/>
  <c r="AD24" i="58" s="1"/>
  <c r="AD9" i="58" s="1"/>
  <c r="AD14" i="58" s="1"/>
  <c r="AF21" i="57"/>
  <c r="AF22" i="57" s="1"/>
  <c r="AF20" i="56"/>
  <c r="AE23" i="56"/>
  <c r="AE24" i="56" s="1"/>
  <c r="AE9" i="56" s="1"/>
  <c r="AE14" i="56" s="1"/>
  <c r="AE21" i="55"/>
  <c r="AE22" i="55" s="1"/>
  <c r="AG20" i="54"/>
  <c r="AF23" i="54"/>
  <c r="AF24" i="54" s="1"/>
  <c r="AF9" i="54" s="1"/>
  <c r="AF14" i="54" s="1"/>
  <c r="AE21" i="53"/>
  <c r="AE22" i="53" s="1"/>
  <c r="AE21" i="52"/>
  <c r="AE22" i="52" s="1"/>
  <c r="AD21" i="51"/>
  <c r="AD22" i="51" s="1"/>
  <c r="AG20" i="50"/>
  <c r="AF23" i="50"/>
  <c r="AF24" i="50" s="1"/>
  <c r="AF9" i="50" s="1"/>
  <c r="AF14" i="50" s="1"/>
  <c r="AE21" i="49"/>
  <c r="AE22" i="49" s="1"/>
  <c r="AE21" i="48"/>
  <c r="AE22" i="48" s="1"/>
  <c r="AF20" i="48" s="1"/>
  <c r="AE21" i="47"/>
  <c r="AE22" i="47" s="1"/>
  <c r="AF20" i="47" s="1"/>
  <c r="AE21" i="46"/>
  <c r="AE22" i="46" s="1"/>
  <c r="AF20" i="46" s="1"/>
  <c r="AE20" i="45"/>
  <c r="AD23" i="45"/>
  <c r="AD24" i="45" s="1"/>
  <c r="AD9" i="45" s="1"/>
  <c r="AD14" i="45" s="1"/>
  <c r="AD21" i="44"/>
  <c r="AD22" i="44" s="1"/>
  <c r="AE21" i="43"/>
  <c r="AE22" i="43" s="1"/>
  <c r="AE20" i="42"/>
  <c r="AD23" i="42"/>
  <c r="AD24" i="42" s="1"/>
  <c r="AD9" i="42" s="1"/>
  <c r="AD14" i="42" s="1"/>
  <c r="AE20" i="41"/>
  <c r="AD23" i="41"/>
  <c r="AD24" i="41" s="1"/>
  <c r="AD9" i="41" s="1"/>
  <c r="AD14" i="41" s="1"/>
  <c r="AD21" i="40"/>
  <c r="AD22" i="40" s="1"/>
  <c r="AF21" i="39"/>
  <c r="AF22" i="39" s="1"/>
  <c r="AE20" i="38"/>
  <c r="AD23" i="38"/>
  <c r="AD24" i="38" s="1"/>
  <c r="AD9" i="38" s="1"/>
  <c r="AD14" i="38" s="1"/>
  <c r="AE21" i="36"/>
  <c r="AE22" i="36" s="1"/>
  <c r="AE20" i="35"/>
  <c r="AD23" i="35"/>
  <c r="AD24" i="35" s="1"/>
  <c r="AD9" i="35" s="1"/>
  <c r="AD14" i="35" s="1"/>
  <c r="AG21" i="34"/>
  <c r="AG22" i="34" s="1"/>
  <c r="AF23" i="34"/>
  <c r="AF24" i="34" s="1"/>
  <c r="AF9" i="34" s="1"/>
  <c r="AF14" i="34" s="1"/>
  <c r="AE20" i="33"/>
  <c r="AD23" i="33"/>
  <c r="AD24" i="33" s="1"/>
  <c r="AD9" i="33" s="1"/>
  <c r="AD14" i="33" s="1"/>
  <c r="AE20" i="32"/>
  <c r="AD23" i="32"/>
  <c r="AD24" i="32" s="1"/>
  <c r="AD9" i="32" s="1"/>
  <c r="AD14" i="32" s="1"/>
  <c r="AE20" i="31"/>
  <c r="AD23" i="31"/>
  <c r="AD24" i="31" s="1"/>
  <c r="AD9" i="31" s="1"/>
  <c r="AD14" i="31" s="1"/>
  <c r="AF20" i="30"/>
  <c r="AE23" i="30"/>
  <c r="AE24" i="30" s="1"/>
  <c r="AE9" i="30" s="1"/>
  <c r="AE14" i="30" s="1"/>
  <c r="AD21" i="29"/>
  <c r="AD22" i="29" s="1"/>
  <c r="AE21" i="28"/>
  <c r="AE22" i="28" s="1"/>
  <c r="AF21" i="27"/>
  <c r="AF22" i="27" s="1"/>
  <c r="AG21" i="26"/>
  <c r="AG22" i="26" s="1"/>
  <c r="AD21" i="25"/>
  <c r="AD22" i="25" s="1"/>
  <c r="AE20" i="25" s="1"/>
  <c r="AD21" i="24"/>
  <c r="AD22" i="24" s="1"/>
  <c r="AE21" i="23"/>
  <c r="AE22" i="23" s="1"/>
  <c r="AD23" i="23"/>
  <c r="AD24" i="23" s="1"/>
  <c r="AD9" i="23" s="1"/>
  <c r="AD14" i="23" s="1"/>
  <c r="AE20" i="22"/>
  <c r="AD23" i="22"/>
  <c r="AD24" i="22" s="1"/>
  <c r="AD9" i="22" s="1"/>
  <c r="AD14" i="22" s="1"/>
  <c r="AE20" i="21"/>
  <c r="AD23" i="21"/>
  <c r="AD24" i="21" s="1"/>
  <c r="AD9" i="21" s="1"/>
  <c r="AD14" i="21" s="1"/>
  <c r="AE21" i="20"/>
  <c r="AE22" i="20"/>
  <c r="AF20" i="20" s="1"/>
  <c r="AE21" i="19"/>
  <c r="AE22" i="19" s="1"/>
  <c r="AE20" i="18"/>
  <c r="AD23" i="18"/>
  <c r="AD24" i="18" s="1"/>
  <c r="AD9" i="18" s="1"/>
  <c r="AD14" i="18" s="1"/>
  <c r="AG20" i="17"/>
  <c r="AF23" i="17"/>
  <c r="AF24" i="17" s="1"/>
  <c r="AF9" i="17" s="1"/>
  <c r="AF14" i="17" s="1"/>
  <c r="AE20" i="16"/>
  <c r="AD23" i="16"/>
  <c r="AD24" i="16" s="1"/>
  <c r="AD9" i="16" s="1"/>
  <c r="AD14" i="16" s="1"/>
  <c r="AF20" i="15"/>
  <c r="AE23" i="15"/>
  <c r="AE24" i="15" s="1"/>
  <c r="AE9" i="15" s="1"/>
  <c r="AE14" i="15" s="1"/>
  <c r="AE21" i="14"/>
  <c r="AE22" i="14"/>
  <c r="AF20" i="14" s="1"/>
  <c r="AE23" i="59" l="1"/>
  <c r="AE24" i="59" s="1"/>
  <c r="AE9" i="59" s="1"/>
  <c r="AE14" i="59" s="1"/>
  <c r="AE20" i="24"/>
  <c r="AE21" i="24" s="1"/>
  <c r="AE22" i="24" s="1"/>
  <c r="AD23" i="24"/>
  <c r="AD24" i="24" s="1"/>
  <c r="AD9" i="24" s="1"/>
  <c r="AD14" i="24" s="1"/>
  <c r="AF20" i="52"/>
  <c r="AE23" i="52"/>
  <c r="AE24" i="52" s="1"/>
  <c r="AE9" i="52" s="1"/>
  <c r="AE14" i="52" s="1"/>
  <c r="AF20" i="49"/>
  <c r="AF21" i="49" s="1"/>
  <c r="AF22" i="49" s="1"/>
  <c r="AE23" i="49"/>
  <c r="AE24" i="49" s="1"/>
  <c r="AE9" i="49" s="1"/>
  <c r="AE14" i="49" s="1"/>
  <c r="AF20" i="36"/>
  <c r="AE23" i="36"/>
  <c r="AE24" i="36" s="1"/>
  <c r="AE9" i="36" s="1"/>
  <c r="AE14" i="36" s="1"/>
  <c r="AJ20" i="68"/>
  <c r="AI23" i="68"/>
  <c r="AI24" i="68" s="1"/>
  <c r="AI9" i="68" s="1"/>
  <c r="AI14" i="68" s="1"/>
  <c r="AH20" i="66"/>
  <c r="AG23" i="66"/>
  <c r="AG24" i="66" s="1"/>
  <c r="AG9" i="66" s="1"/>
  <c r="AG14" i="66" s="1"/>
  <c r="AF21" i="65"/>
  <c r="AF22" i="65" s="1"/>
  <c r="AE23" i="65"/>
  <c r="AE24" i="65" s="1"/>
  <c r="AE9" i="65" s="1"/>
  <c r="AE14" i="65" s="1"/>
  <c r="AH21" i="64"/>
  <c r="AH22" i="64" s="1"/>
  <c r="AH20" i="63"/>
  <c r="AG23" i="63"/>
  <c r="AG24" i="63" s="1"/>
  <c r="AG9" i="63" s="1"/>
  <c r="AG14" i="63" s="1"/>
  <c r="AG20" i="62"/>
  <c r="AF23" i="62"/>
  <c r="AF24" i="62" s="1"/>
  <c r="AF9" i="62" s="1"/>
  <c r="AF14" i="62" s="1"/>
  <c r="AE20" i="61"/>
  <c r="AD23" i="61"/>
  <c r="AD24" i="61" s="1"/>
  <c r="AD9" i="61" s="1"/>
  <c r="AD14" i="61" s="1"/>
  <c r="AE21" i="60"/>
  <c r="AE22" i="60" s="1"/>
  <c r="AF20" i="60" s="1"/>
  <c r="AF21" i="59"/>
  <c r="AF22" i="59" s="1"/>
  <c r="AE21" i="58"/>
  <c r="AE22" i="58"/>
  <c r="AF20" i="58" s="1"/>
  <c r="AG20" i="57"/>
  <c r="AF23" i="57"/>
  <c r="AF24" i="57" s="1"/>
  <c r="AF9" i="57" s="1"/>
  <c r="AF14" i="57" s="1"/>
  <c r="AF21" i="56"/>
  <c r="AF22" i="56" s="1"/>
  <c r="AF20" i="55"/>
  <c r="AE23" i="55"/>
  <c r="AE24" i="55" s="1"/>
  <c r="AE9" i="55" s="1"/>
  <c r="AE14" i="55" s="1"/>
  <c r="AF21" i="55"/>
  <c r="AF22" i="55" s="1"/>
  <c r="AG21" i="54"/>
  <c r="AG22" i="54" s="1"/>
  <c r="AH20" i="54" s="1"/>
  <c r="AF20" i="53"/>
  <c r="AE23" i="53"/>
  <c r="AE24" i="53" s="1"/>
  <c r="AE9" i="53" s="1"/>
  <c r="AE14" i="53" s="1"/>
  <c r="AF21" i="52"/>
  <c r="AF22" i="52" s="1"/>
  <c r="AE20" i="51"/>
  <c r="AD23" i="51"/>
  <c r="AD24" i="51" s="1"/>
  <c r="AD9" i="51" s="1"/>
  <c r="AD14" i="51" s="1"/>
  <c r="AG21" i="50"/>
  <c r="AG22" i="50" s="1"/>
  <c r="AH20" i="50" s="1"/>
  <c r="AF21" i="48"/>
  <c r="AF22" i="48" s="1"/>
  <c r="AE23" i="48"/>
  <c r="AE24" i="48" s="1"/>
  <c r="AE9" i="48" s="1"/>
  <c r="AE14" i="48" s="1"/>
  <c r="AF21" i="47"/>
  <c r="AF22" i="47" s="1"/>
  <c r="AE23" i="47"/>
  <c r="AE24" i="47" s="1"/>
  <c r="AE9" i="47" s="1"/>
  <c r="AE14" i="47" s="1"/>
  <c r="AF21" i="46"/>
  <c r="AF22" i="46" s="1"/>
  <c r="AE23" i="46"/>
  <c r="AE24" i="46" s="1"/>
  <c r="AE9" i="46" s="1"/>
  <c r="AE14" i="46" s="1"/>
  <c r="AE21" i="45"/>
  <c r="AE22" i="45" s="1"/>
  <c r="AE20" i="44"/>
  <c r="AD23" i="44"/>
  <c r="AD24" i="44" s="1"/>
  <c r="AD9" i="44" s="1"/>
  <c r="AD14" i="44" s="1"/>
  <c r="AF20" i="43"/>
  <c r="AE23" i="43"/>
  <c r="AE24" i="43" s="1"/>
  <c r="AE9" i="43" s="1"/>
  <c r="AE14" i="43" s="1"/>
  <c r="AE21" i="42"/>
  <c r="AE22" i="42" s="1"/>
  <c r="AE21" i="41"/>
  <c r="AE22" i="41" s="1"/>
  <c r="AE20" i="40"/>
  <c r="AD23" i="40"/>
  <c r="AD24" i="40" s="1"/>
  <c r="AD9" i="40" s="1"/>
  <c r="AD14" i="40" s="1"/>
  <c r="AG20" i="39"/>
  <c r="AF23" i="39"/>
  <c r="AF24" i="39" s="1"/>
  <c r="AF9" i="39" s="1"/>
  <c r="AF14" i="39" s="1"/>
  <c r="AE21" i="38"/>
  <c r="AE22" i="38" s="1"/>
  <c r="AF21" i="36"/>
  <c r="AF22" i="36" s="1"/>
  <c r="AE21" i="35"/>
  <c r="AE22" i="35" s="1"/>
  <c r="AF20" i="35" s="1"/>
  <c r="AH20" i="34"/>
  <c r="AG23" i="34"/>
  <c r="AG24" i="34" s="1"/>
  <c r="AG9" i="34" s="1"/>
  <c r="AG14" i="34" s="1"/>
  <c r="AE21" i="33"/>
  <c r="AE22" i="33"/>
  <c r="AF20" i="33" s="1"/>
  <c r="AE21" i="32"/>
  <c r="AE22" i="32"/>
  <c r="AF20" i="32" s="1"/>
  <c r="AE23" i="32"/>
  <c r="AE24" i="32" s="1"/>
  <c r="AE9" i="32" s="1"/>
  <c r="AE14" i="32" s="1"/>
  <c r="AE21" i="31"/>
  <c r="AE22" i="31" s="1"/>
  <c r="AF21" i="30"/>
  <c r="AF22" i="30" s="1"/>
  <c r="AG20" i="30" s="1"/>
  <c r="AE20" i="29"/>
  <c r="AD23" i="29"/>
  <c r="AD24" i="29" s="1"/>
  <c r="AD9" i="29" s="1"/>
  <c r="AD14" i="29" s="1"/>
  <c r="AF20" i="28"/>
  <c r="AE23" i="28"/>
  <c r="AE24" i="28" s="1"/>
  <c r="AE9" i="28" s="1"/>
  <c r="AE14" i="28" s="1"/>
  <c r="AG20" i="27"/>
  <c r="AF23" i="27"/>
  <c r="AF24" i="27" s="1"/>
  <c r="AF9" i="27" s="1"/>
  <c r="AF14" i="27" s="1"/>
  <c r="AH20" i="26"/>
  <c r="AG23" i="26"/>
  <c r="AG24" i="26" s="1"/>
  <c r="AG9" i="26" s="1"/>
  <c r="AG14" i="26" s="1"/>
  <c r="AE21" i="25"/>
  <c r="AE22" i="25" s="1"/>
  <c r="AD23" i="25"/>
  <c r="AD24" i="25" s="1"/>
  <c r="AD9" i="25" s="1"/>
  <c r="AD14" i="25" s="1"/>
  <c r="AF20" i="23"/>
  <c r="AE23" i="23"/>
  <c r="AE24" i="23" s="1"/>
  <c r="AE9" i="23" s="1"/>
  <c r="AE14" i="23" s="1"/>
  <c r="AE21" i="22"/>
  <c r="AE22" i="22"/>
  <c r="AF20" i="22" s="1"/>
  <c r="AE23" i="22"/>
  <c r="AE24" i="22" s="1"/>
  <c r="AE9" i="22" s="1"/>
  <c r="AE14" i="22" s="1"/>
  <c r="AE21" i="21"/>
  <c r="AE22" i="21"/>
  <c r="AF20" i="21" s="1"/>
  <c r="AF21" i="20"/>
  <c r="AF22" i="20" s="1"/>
  <c r="AE23" i="20"/>
  <c r="AE24" i="20" s="1"/>
  <c r="AE9" i="20" s="1"/>
  <c r="AE14" i="20" s="1"/>
  <c r="AF20" i="19"/>
  <c r="AE23" i="19"/>
  <c r="AE24" i="19" s="1"/>
  <c r="AE9" i="19" s="1"/>
  <c r="AE14" i="19" s="1"/>
  <c r="AE21" i="18"/>
  <c r="AE22" i="18" s="1"/>
  <c r="AG21" i="17"/>
  <c r="AG22" i="17" s="1"/>
  <c r="AE21" i="16"/>
  <c r="AE22" i="16"/>
  <c r="AF20" i="16" s="1"/>
  <c r="AF21" i="15"/>
  <c r="AF22" i="15" s="1"/>
  <c r="AF21" i="14"/>
  <c r="AF22" i="14" s="1"/>
  <c r="AE23" i="14"/>
  <c r="AE24" i="14" s="1"/>
  <c r="AE9" i="14" s="1"/>
  <c r="AE14" i="14" s="1"/>
  <c r="W8" i="5"/>
  <c r="S8" i="5"/>
  <c r="T8" i="5"/>
  <c r="U8" i="5"/>
  <c r="V8" i="5"/>
  <c r="AF20" i="31" l="1"/>
  <c r="AE23" i="31"/>
  <c r="AE24" i="31" s="1"/>
  <c r="AE9" i="31" s="1"/>
  <c r="AE14" i="31" s="1"/>
  <c r="AE23" i="33"/>
  <c r="AE24" i="33" s="1"/>
  <c r="AE9" i="33" s="1"/>
  <c r="AE14" i="33" s="1"/>
  <c r="AF20" i="42"/>
  <c r="AE23" i="42"/>
  <c r="AE24" i="42" s="1"/>
  <c r="AE9" i="42" s="1"/>
  <c r="AE14" i="42" s="1"/>
  <c r="AF20" i="41"/>
  <c r="AF21" i="41" s="1"/>
  <c r="AF22" i="41" s="1"/>
  <c r="AE23" i="41"/>
  <c r="AE24" i="41" s="1"/>
  <c r="AE9" i="41" s="1"/>
  <c r="AE14" i="41" s="1"/>
  <c r="AF20" i="38"/>
  <c r="AE23" i="38"/>
  <c r="AE24" i="38" s="1"/>
  <c r="AE9" i="38" s="1"/>
  <c r="AE14" i="38" s="1"/>
  <c r="AJ21" i="68"/>
  <c r="AJ22" i="68" s="1"/>
  <c r="AH21" i="66"/>
  <c r="AH22" i="66" s="1"/>
  <c r="AG20" i="65"/>
  <c r="AF23" i="65"/>
  <c r="AF24" i="65" s="1"/>
  <c r="AF9" i="65" s="1"/>
  <c r="AF14" i="65" s="1"/>
  <c r="AI20" i="64"/>
  <c r="AH23" i="64"/>
  <c r="AH24" i="64" s="1"/>
  <c r="AH9" i="64" s="1"/>
  <c r="AH14" i="64" s="1"/>
  <c r="AH21" i="63"/>
  <c r="AH22" i="63" s="1"/>
  <c r="AG21" i="62"/>
  <c r="AG22" i="62" s="1"/>
  <c r="AE21" i="61"/>
  <c r="AE22" i="61" s="1"/>
  <c r="AE23" i="60"/>
  <c r="AE24" i="60" s="1"/>
  <c r="AE9" i="60" s="1"/>
  <c r="AE14" i="60" s="1"/>
  <c r="AF21" i="60"/>
  <c r="AF22" i="60" s="1"/>
  <c r="AG20" i="59"/>
  <c r="AF23" i="59"/>
  <c r="AF24" i="59" s="1"/>
  <c r="AF9" i="59" s="1"/>
  <c r="AF14" i="59" s="1"/>
  <c r="AF21" i="58"/>
  <c r="AF22" i="58" s="1"/>
  <c r="AE23" i="58"/>
  <c r="AE24" i="58" s="1"/>
  <c r="AE9" i="58" s="1"/>
  <c r="AE14" i="58" s="1"/>
  <c r="AG21" i="57"/>
  <c r="AG22" i="57" s="1"/>
  <c r="AG20" i="56"/>
  <c r="AF23" i="56"/>
  <c r="AF24" i="56" s="1"/>
  <c r="AF9" i="56" s="1"/>
  <c r="AF14" i="56" s="1"/>
  <c r="AG20" i="55"/>
  <c r="AF23" i="55"/>
  <c r="AF24" i="55" s="1"/>
  <c r="AF9" i="55" s="1"/>
  <c r="AF14" i="55" s="1"/>
  <c r="AH21" i="54"/>
  <c r="AH22" i="54" s="1"/>
  <c r="AG23" i="54"/>
  <c r="AG24" i="54" s="1"/>
  <c r="AG9" i="54" s="1"/>
  <c r="AG14" i="54" s="1"/>
  <c r="AF21" i="53"/>
  <c r="AF22" i="53" s="1"/>
  <c r="AG20" i="52"/>
  <c r="AF23" i="52"/>
  <c r="AF24" i="52" s="1"/>
  <c r="AF9" i="52" s="1"/>
  <c r="AF14" i="52" s="1"/>
  <c r="AE21" i="51"/>
  <c r="AE22" i="51" s="1"/>
  <c r="AH21" i="50"/>
  <c r="AH22" i="50" s="1"/>
  <c r="AG23" i="50"/>
  <c r="AG24" i="50" s="1"/>
  <c r="AG9" i="50" s="1"/>
  <c r="AG14" i="50" s="1"/>
  <c r="AG20" i="49"/>
  <c r="AF23" i="49"/>
  <c r="AF24" i="49" s="1"/>
  <c r="AF9" i="49" s="1"/>
  <c r="AF14" i="49" s="1"/>
  <c r="AG20" i="48"/>
  <c r="AF23" i="48"/>
  <c r="AF24" i="48" s="1"/>
  <c r="AF9" i="48" s="1"/>
  <c r="AF14" i="48" s="1"/>
  <c r="AG20" i="47"/>
  <c r="AF23" i="47"/>
  <c r="AF24" i="47" s="1"/>
  <c r="AF9" i="47" s="1"/>
  <c r="AF14" i="47" s="1"/>
  <c r="AG20" i="46"/>
  <c r="AF23" i="46"/>
  <c r="AF24" i="46" s="1"/>
  <c r="AF9" i="46" s="1"/>
  <c r="AF14" i="46" s="1"/>
  <c r="AF20" i="45"/>
  <c r="AE23" i="45"/>
  <c r="AE24" i="45" s="1"/>
  <c r="AE9" i="45" s="1"/>
  <c r="AE14" i="45" s="1"/>
  <c r="AE21" i="44"/>
  <c r="AE22" i="44" s="1"/>
  <c r="AF21" i="43"/>
  <c r="AF22" i="43" s="1"/>
  <c r="AF21" i="42"/>
  <c r="AF22" i="42" s="1"/>
  <c r="AE21" i="40"/>
  <c r="AE22" i="40" s="1"/>
  <c r="AG21" i="39"/>
  <c r="AG22" i="39" s="1"/>
  <c r="AF21" i="38"/>
  <c r="AF22" i="38"/>
  <c r="AG20" i="38" s="1"/>
  <c r="AG20" i="36"/>
  <c r="AF23" i="36"/>
  <c r="AF24" i="36" s="1"/>
  <c r="AF9" i="36" s="1"/>
  <c r="AF14" i="36" s="1"/>
  <c r="AF21" i="35"/>
  <c r="AF22" i="35" s="1"/>
  <c r="AE23" i="35"/>
  <c r="AE24" i="35" s="1"/>
  <c r="AE9" i="35" s="1"/>
  <c r="AE14" i="35" s="1"/>
  <c r="AH21" i="34"/>
  <c r="AH22" i="34" s="1"/>
  <c r="AF21" i="33"/>
  <c r="AF22" i="33" s="1"/>
  <c r="AF21" i="32"/>
  <c r="AF22" i="32" s="1"/>
  <c r="AF21" i="31"/>
  <c r="AF22" i="31" s="1"/>
  <c r="AG21" i="30"/>
  <c r="AG22" i="30" s="1"/>
  <c r="AF23" i="30"/>
  <c r="AF24" i="30" s="1"/>
  <c r="AF9" i="30" s="1"/>
  <c r="AF14" i="30" s="1"/>
  <c r="AE21" i="29"/>
  <c r="AE22" i="29" s="1"/>
  <c r="AF21" i="28"/>
  <c r="AF22" i="28" s="1"/>
  <c r="AG20" i="28" s="1"/>
  <c r="AG21" i="27"/>
  <c r="AG22" i="27" s="1"/>
  <c r="AH21" i="26"/>
  <c r="AH22" i="26" s="1"/>
  <c r="AF20" i="25"/>
  <c r="AE23" i="25"/>
  <c r="AE24" i="25" s="1"/>
  <c r="AE9" i="25" s="1"/>
  <c r="AE14" i="25" s="1"/>
  <c r="AF20" i="24"/>
  <c r="AE23" i="24"/>
  <c r="AE24" i="24" s="1"/>
  <c r="AE9" i="24" s="1"/>
  <c r="AE14" i="24" s="1"/>
  <c r="AF21" i="23"/>
  <c r="AF22" i="23" s="1"/>
  <c r="AF21" i="22"/>
  <c r="AF22" i="22"/>
  <c r="AG20" i="22" s="1"/>
  <c r="AF21" i="21"/>
  <c r="AF22" i="21" s="1"/>
  <c r="AE23" i="21"/>
  <c r="AE24" i="21" s="1"/>
  <c r="AE9" i="21" s="1"/>
  <c r="AE14" i="21" s="1"/>
  <c r="AG20" i="20"/>
  <c r="AF23" i="20"/>
  <c r="AF24" i="20" s="1"/>
  <c r="AF9" i="20" s="1"/>
  <c r="AF14" i="20" s="1"/>
  <c r="AF22" i="19"/>
  <c r="AG20" i="19" s="1"/>
  <c r="AF21" i="19"/>
  <c r="AF20" i="18"/>
  <c r="AE23" i="18"/>
  <c r="AE24" i="18" s="1"/>
  <c r="AE9" i="18" s="1"/>
  <c r="AE14" i="18" s="1"/>
  <c r="AH20" i="17"/>
  <c r="AG23" i="17"/>
  <c r="AG24" i="17" s="1"/>
  <c r="AG9" i="17" s="1"/>
  <c r="AG14" i="17" s="1"/>
  <c r="AF21" i="16"/>
  <c r="AF22" i="16" s="1"/>
  <c r="AE23" i="16"/>
  <c r="AE24" i="16" s="1"/>
  <c r="AE9" i="16" s="1"/>
  <c r="AE14" i="16" s="1"/>
  <c r="AG20" i="15"/>
  <c r="AF23" i="15"/>
  <c r="AF24" i="15" s="1"/>
  <c r="AF9" i="15" s="1"/>
  <c r="AF14" i="15" s="1"/>
  <c r="AG20" i="14"/>
  <c r="AF23" i="14"/>
  <c r="AF24" i="14" s="1"/>
  <c r="AF9" i="14" s="1"/>
  <c r="AF14" i="14" s="1"/>
  <c r="AF20" i="51" l="1"/>
  <c r="AE23" i="51"/>
  <c r="AE24" i="51" s="1"/>
  <c r="AE9" i="51" s="1"/>
  <c r="AE14" i="51" s="1"/>
  <c r="AF20" i="44"/>
  <c r="AE23" i="44"/>
  <c r="AE24" i="44" s="1"/>
  <c r="AE9" i="44" s="1"/>
  <c r="AE14" i="44" s="1"/>
  <c r="AF20" i="40"/>
  <c r="AF21" i="40" s="1"/>
  <c r="AF22" i="40" s="1"/>
  <c r="AE23" i="40"/>
  <c r="AE24" i="40" s="1"/>
  <c r="AE9" i="40" s="1"/>
  <c r="AE14" i="40" s="1"/>
  <c r="AK20" i="68"/>
  <c r="AJ23" i="68"/>
  <c r="AJ24" i="68" s="1"/>
  <c r="AJ9" i="68" s="1"/>
  <c r="AJ14" i="68" s="1"/>
  <c r="AI20" i="66"/>
  <c r="AH23" i="66"/>
  <c r="AH24" i="66" s="1"/>
  <c r="AH9" i="66" s="1"/>
  <c r="AH14" i="66" s="1"/>
  <c r="AG21" i="65"/>
  <c r="AG22" i="65" s="1"/>
  <c r="AI21" i="64"/>
  <c r="AI22" i="64" s="1"/>
  <c r="AI20" i="63"/>
  <c r="AH23" i="63"/>
  <c r="AH24" i="63" s="1"/>
  <c r="AH9" i="63" s="1"/>
  <c r="AH14" i="63" s="1"/>
  <c r="AH20" i="62"/>
  <c r="AG23" i="62"/>
  <c r="AG24" i="62" s="1"/>
  <c r="AG9" i="62" s="1"/>
  <c r="AG14" i="62" s="1"/>
  <c r="AF20" i="61"/>
  <c r="AE23" i="61"/>
  <c r="AE24" i="61" s="1"/>
  <c r="AE9" i="61" s="1"/>
  <c r="AE14" i="61" s="1"/>
  <c r="AF21" i="61"/>
  <c r="AF22" i="61" s="1"/>
  <c r="AG20" i="60"/>
  <c r="AF23" i="60"/>
  <c r="AF24" i="60" s="1"/>
  <c r="AF9" i="60" s="1"/>
  <c r="AF14" i="60" s="1"/>
  <c r="AG21" i="59"/>
  <c r="AG22" i="59" s="1"/>
  <c r="AG20" i="58"/>
  <c r="AF23" i="58"/>
  <c r="AF24" i="58" s="1"/>
  <c r="AF9" i="58" s="1"/>
  <c r="AF14" i="58" s="1"/>
  <c r="AH20" i="57"/>
  <c r="AG23" i="57"/>
  <c r="AG24" i="57" s="1"/>
  <c r="AG9" i="57" s="1"/>
  <c r="AG14" i="57" s="1"/>
  <c r="AG21" i="56"/>
  <c r="AG22" i="56" s="1"/>
  <c r="AG21" i="55"/>
  <c r="AG22" i="55" s="1"/>
  <c r="AI20" i="54"/>
  <c r="AH23" i="54"/>
  <c r="AH24" i="54" s="1"/>
  <c r="AH9" i="54" s="1"/>
  <c r="AH14" i="54" s="1"/>
  <c r="AG20" i="53"/>
  <c r="AF23" i="53"/>
  <c r="AF24" i="53" s="1"/>
  <c r="AF9" i="53" s="1"/>
  <c r="AF14" i="53" s="1"/>
  <c r="AG21" i="52"/>
  <c r="AG22" i="52" s="1"/>
  <c r="AF21" i="51"/>
  <c r="AF22" i="51" s="1"/>
  <c r="AI20" i="50"/>
  <c r="AH23" i="50"/>
  <c r="AH24" i="50" s="1"/>
  <c r="AH9" i="50" s="1"/>
  <c r="AH14" i="50" s="1"/>
  <c r="AG21" i="49"/>
  <c r="AG22" i="49" s="1"/>
  <c r="AG21" i="48"/>
  <c r="AG22" i="48" s="1"/>
  <c r="AG21" i="47"/>
  <c r="AG22" i="47" s="1"/>
  <c r="AG21" i="46"/>
  <c r="AG22" i="46" s="1"/>
  <c r="AF21" i="45"/>
  <c r="AF22" i="45" s="1"/>
  <c r="AF21" i="44"/>
  <c r="AF22" i="44" s="1"/>
  <c r="AG20" i="44" s="1"/>
  <c r="AG20" i="43"/>
  <c r="AF23" i="43"/>
  <c r="AF24" i="43" s="1"/>
  <c r="AF9" i="43" s="1"/>
  <c r="AF14" i="43" s="1"/>
  <c r="AG20" i="42"/>
  <c r="AF23" i="42"/>
  <c r="AF24" i="42" s="1"/>
  <c r="AF9" i="42" s="1"/>
  <c r="AF14" i="42" s="1"/>
  <c r="AG20" i="41"/>
  <c r="AF23" i="41"/>
  <c r="AF24" i="41" s="1"/>
  <c r="AF9" i="41" s="1"/>
  <c r="AF14" i="41" s="1"/>
  <c r="AH20" i="39"/>
  <c r="AG23" i="39"/>
  <c r="AG24" i="39" s="1"/>
  <c r="AG9" i="39" s="1"/>
  <c r="AG14" i="39" s="1"/>
  <c r="AG21" i="38"/>
  <c r="AG22" i="38" s="1"/>
  <c r="AF23" i="38"/>
  <c r="AF24" i="38" s="1"/>
  <c r="AF9" i="38" s="1"/>
  <c r="AF14" i="38" s="1"/>
  <c r="AG21" i="36"/>
  <c r="AG22" i="36" s="1"/>
  <c r="AG20" i="35"/>
  <c r="AF23" i="35"/>
  <c r="AF24" i="35" s="1"/>
  <c r="AF9" i="35" s="1"/>
  <c r="AF14" i="35" s="1"/>
  <c r="AI20" i="34"/>
  <c r="AH23" i="34"/>
  <c r="AH24" i="34" s="1"/>
  <c r="AH9" i="34" s="1"/>
  <c r="AH14" i="34" s="1"/>
  <c r="AG20" i="33"/>
  <c r="AF23" i="33"/>
  <c r="AF24" i="33" s="1"/>
  <c r="AF9" i="33" s="1"/>
  <c r="AF14" i="33" s="1"/>
  <c r="AG20" i="32"/>
  <c r="AF23" i="32"/>
  <c r="AF24" i="32" s="1"/>
  <c r="AF9" i="32" s="1"/>
  <c r="AF14" i="32" s="1"/>
  <c r="AG20" i="31"/>
  <c r="AF23" i="31"/>
  <c r="AF24" i="31" s="1"/>
  <c r="AF9" i="31" s="1"/>
  <c r="AF14" i="31" s="1"/>
  <c r="AH20" i="30"/>
  <c r="AG23" i="30"/>
  <c r="AG24" i="30" s="1"/>
  <c r="AG9" i="30" s="1"/>
  <c r="AG14" i="30" s="1"/>
  <c r="AF20" i="29"/>
  <c r="AE23" i="29"/>
  <c r="AE24" i="29" s="1"/>
  <c r="AE9" i="29" s="1"/>
  <c r="AE14" i="29" s="1"/>
  <c r="AG21" i="28"/>
  <c r="AG22" i="28" s="1"/>
  <c r="AF23" i="28"/>
  <c r="AF24" i="28" s="1"/>
  <c r="AF9" i="28" s="1"/>
  <c r="AF14" i="28" s="1"/>
  <c r="AH20" i="27"/>
  <c r="AG23" i="27"/>
  <c r="AG24" i="27" s="1"/>
  <c r="AG9" i="27" s="1"/>
  <c r="AG14" i="27" s="1"/>
  <c r="AI20" i="26"/>
  <c r="AH23" i="26"/>
  <c r="AH24" i="26" s="1"/>
  <c r="AH9" i="26" s="1"/>
  <c r="AH14" i="26" s="1"/>
  <c r="AF21" i="25"/>
  <c r="AF22" i="25" s="1"/>
  <c r="AF21" i="24"/>
  <c r="AF22" i="24" s="1"/>
  <c r="AG20" i="23"/>
  <c r="AF23" i="23"/>
  <c r="AF24" i="23" s="1"/>
  <c r="AF9" i="23" s="1"/>
  <c r="AF14" i="23" s="1"/>
  <c r="AF23" i="22"/>
  <c r="AF24" i="22" s="1"/>
  <c r="AF9" i="22" s="1"/>
  <c r="AF14" i="22" s="1"/>
  <c r="AG21" i="22"/>
  <c r="AG22" i="22" s="1"/>
  <c r="AG20" i="21"/>
  <c r="AF23" i="21"/>
  <c r="AF24" i="21" s="1"/>
  <c r="AF9" i="21" s="1"/>
  <c r="AF14" i="21" s="1"/>
  <c r="AG21" i="20"/>
  <c r="AG22" i="20" s="1"/>
  <c r="AF23" i="19"/>
  <c r="AF24" i="19" s="1"/>
  <c r="AF9" i="19" s="1"/>
  <c r="AF14" i="19" s="1"/>
  <c r="AG21" i="19"/>
  <c r="AG22" i="19" s="1"/>
  <c r="AF21" i="18"/>
  <c r="AF22" i="18" s="1"/>
  <c r="AH21" i="17"/>
  <c r="AH22" i="17" s="1"/>
  <c r="AG20" i="16"/>
  <c r="AF23" i="16"/>
  <c r="AF24" i="16" s="1"/>
  <c r="AF9" i="16" s="1"/>
  <c r="AF14" i="16" s="1"/>
  <c r="AG21" i="15"/>
  <c r="AG22" i="15" s="1"/>
  <c r="AG21" i="14"/>
  <c r="AG22" i="14" s="1"/>
  <c r="AK21" i="68" l="1"/>
  <c r="AK22" i="68" s="1"/>
  <c r="AL20" i="68" s="1"/>
  <c r="AI21" i="66"/>
  <c r="AI22" i="66" s="1"/>
  <c r="AH20" i="65"/>
  <c r="AG23" i="65"/>
  <c r="AG24" i="65" s="1"/>
  <c r="AG9" i="65" s="1"/>
  <c r="AG14" i="65" s="1"/>
  <c r="AJ20" i="64"/>
  <c r="AI23" i="64"/>
  <c r="AI24" i="64" s="1"/>
  <c r="AI9" i="64" s="1"/>
  <c r="AI14" i="64" s="1"/>
  <c r="AI21" i="63"/>
  <c r="AI22" i="63" s="1"/>
  <c r="AH21" i="62"/>
  <c r="AH22" i="62" s="1"/>
  <c r="AG20" i="61"/>
  <c r="AF23" i="61"/>
  <c r="AF24" i="61" s="1"/>
  <c r="AF9" i="61" s="1"/>
  <c r="AF14" i="61" s="1"/>
  <c r="AG21" i="60"/>
  <c r="AG22" i="60" s="1"/>
  <c r="AH20" i="59"/>
  <c r="AG23" i="59"/>
  <c r="AG24" i="59" s="1"/>
  <c r="AG9" i="59" s="1"/>
  <c r="AG14" i="59" s="1"/>
  <c r="AG21" i="58"/>
  <c r="AG22" i="58" s="1"/>
  <c r="AH21" i="57"/>
  <c r="AH22" i="57" s="1"/>
  <c r="AH20" i="56"/>
  <c r="AG23" i="56"/>
  <c r="AG24" i="56" s="1"/>
  <c r="AG9" i="56" s="1"/>
  <c r="AG14" i="56" s="1"/>
  <c r="AH20" i="55"/>
  <c r="AG23" i="55"/>
  <c r="AG24" i="55" s="1"/>
  <c r="AG9" i="55" s="1"/>
  <c r="AG14" i="55" s="1"/>
  <c r="AI21" i="54"/>
  <c r="AI22" i="54" s="1"/>
  <c r="AG21" i="53"/>
  <c r="AG22" i="53" s="1"/>
  <c r="AH20" i="52"/>
  <c r="AG23" i="52"/>
  <c r="AG24" i="52" s="1"/>
  <c r="AG9" i="52" s="1"/>
  <c r="AG14" i="52" s="1"/>
  <c r="AG20" i="51"/>
  <c r="AF23" i="51"/>
  <c r="AF24" i="51" s="1"/>
  <c r="AF9" i="51" s="1"/>
  <c r="AF14" i="51" s="1"/>
  <c r="AI21" i="50"/>
  <c r="AI22" i="50" s="1"/>
  <c r="AH20" i="49"/>
  <c r="AG23" i="49"/>
  <c r="AG24" i="49" s="1"/>
  <c r="AG9" i="49" s="1"/>
  <c r="AG14" i="49" s="1"/>
  <c r="AH20" i="48"/>
  <c r="AG23" i="48"/>
  <c r="AG24" i="48" s="1"/>
  <c r="AG9" i="48" s="1"/>
  <c r="AG14" i="48" s="1"/>
  <c r="AH20" i="47"/>
  <c r="AG23" i="47"/>
  <c r="AG24" i="47" s="1"/>
  <c r="AG9" i="47" s="1"/>
  <c r="AG14" i="47" s="1"/>
  <c r="AH20" i="46"/>
  <c r="AG23" i="46"/>
  <c r="AG24" i="46" s="1"/>
  <c r="AG9" i="46" s="1"/>
  <c r="AG14" i="46" s="1"/>
  <c r="AG20" i="45"/>
  <c r="AF23" i="45"/>
  <c r="AF24" i="45" s="1"/>
  <c r="AF9" i="45" s="1"/>
  <c r="AF14" i="45" s="1"/>
  <c r="AG21" i="44"/>
  <c r="AG22" i="44" s="1"/>
  <c r="AF23" i="44"/>
  <c r="AF24" i="44" s="1"/>
  <c r="AF9" i="44" s="1"/>
  <c r="AF14" i="44" s="1"/>
  <c r="AG21" i="43"/>
  <c r="AG22" i="43" s="1"/>
  <c r="AG21" i="42"/>
  <c r="AG22" i="42" s="1"/>
  <c r="AG21" i="41"/>
  <c r="AG22" i="41" s="1"/>
  <c r="AG20" i="40"/>
  <c r="AF23" i="40"/>
  <c r="AF24" i="40" s="1"/>
  <c r="AF9" i="40" s="1"/>
  <c r="AF14" i="40" s="1"/>
  <c r="AH21" i="39"/>
  <c r="AH22" i="39" s="1"/>
  <c r="AH20" i="38"/>
  <c r="AG23" i="38"/>
  <c r="AG24" i="38" s="1"/>
  <c r="AG9" i="38" s="1"/>
  <c r="AG14" i="38" s="1"/>
  <c r="AH20" i="36"/>
  <c r="AG23" i="36"/>
  <c r="AG24" i="36" s="1"/>
  <c r="AG9" i="36" s="1"/>
  <c r="AG14" i="36" s="1"/>
  <c r="AG21" i="35"/>
  <c r="AG22" i="35"/>
  <c r="AH20" i="35" s="1"/>
  <c r="AI21" i="34"/>
  <c r="AI22" i="34" s="1"/>
  <c r="AG21" i="33"/>
  <c r="AG22" i="33" s="1"/>
  <c r="AG21" i="32"/>
  <c r="AG22" i="32" s="1"/>
  <c r="AG21" i="31"/>
  <c r="AG22" i="31" s="1"/>
  <c r="AH21" i="30"/>
  <c r="AH22" i="30" s="1"/>
  <c r="AF21" i="29"/>
  <c r="AF22" i="29" s="1"/>
  <c r="AG20" i="29" s="1"/>
  <c r="AH20" i="28"/>
  <c r="AG23" i="28"/>
  <c r="AG24" i="28" s="1"/>
  <c r="AG9" i="28" s="1"/>
  <c r="AG14" i="28" s="1"/>
  <c r="AH21" i="27"/>
  <c r="AH22" i="27" s="1"/>
  <c r="AI21" i="26"/>
  <c r="AI22" i="26" s="1"/>
  <c r="AG20" i="25"/>
  <c r="AF23" i="25"/>
  <c r="AF24" i="25" s="1"/>
  <c r="AF9" i="25" s="1"/>
  <c r="AF14" i="25" s="1"/>
  <c r="AG20" i="24"/>
  <c r="AF23" i="24"/>
  <c r="AF24" i="24" s="1"/>
  <c r="AF9" i="24" s="1"/>
  <c r="AF14" i="24" s="1"/>
  <c r="AG21" i="23"/>
  <c r="AG22" i="23" s="1"/>
  <c r="AH20" i="22"/>
  <c r="AG23" i="22"/>
  <c r="AG24" i="22" s="1"/>
  <c r="AG9" i="22" s="1"/>
  <c r="AG14" i="22" s="1"/>
  <c r="AG21" i="21"/>
  <c r="AG22" i="21"/>
  <c r="AH20" i="21" s="1"/>
  <c r="AH20" i="20"/>
  <c r="AG23" i="20"/>
  <c r="AG24" i="20" s="1"/>
  <c r="AG9" i="20" s="1"/>
  <c r="AG14" i="20" s="1"/>
  <c r="AH20" i="19"/>
  <c r="AG23" i="19"/>
  <c r="AG24" i="19" s="1"/>
  <c r="AG9" i="19" s="1"/>
  <c r="AG14" i="19" s="1"/>
  <c r="AG20" i="18"/>
  <c r="AF23" i="18"/>
  <c r="AF24" i="18" s="1"/>
  <c r="AF9" i="18" s="1"/>
  <c r="AF14" i="18" s="1"/>
  <c r="AI20" i="17"/>
  <c r="AH23" i="17"/>
  <c r="AH24" i="17" s="1"/>
  <c r="AH9" i="17" s="1"/>
  <c r="AH14" i="17" s="1"/>
  <c r="AG21" i="16"/>
  <c r="AG22" i="16" s="1"/>
  <c r="AH20" i="15"/>
  <c r="AG23" i="15"/>
  <c r="AG24" i="15" s="1"/>
  <c r="AG9" i="15" s="1"/>
  <c r="AG14" i="15" s="1"/>
  <c r="AH20" i="14"/>
  <c r="AG23" i="14"/>
  <c r="AG24" i="14" s="1"/>
  <c r="AG9" i="14" s="1"/>
  <c r="AG14" i="14" s="1"/>
  <c r="AL21" i="68" l="1"/>
  <c r="AL22" i="68" s="1"/>
  <c r="AK23" i="68"/>
  <c r="AK24" i="68" s="1"/>
  <c r="AK9" i="68" s="1"/>
  <c r="AK14" i="68" s="1"/>
  <c r="AJ20" i="66"/>
  <c r="AI23" i="66"/>
  <c r="AI24" i="66" s="1"/>
  <c r="AI9" i="66" s="1"/>
  <c r="AI14" i="66" s="1"/>
  <c r="AH21" i="65"/>
  <c r="AH22" i="65" s="1"/>
  <c r="AJ21" i="64"/>
  <c r="AJ22" i="64"/>
  <c r="AK20" i="64" s="1"/>
  <c r="AJ20" i="63"/>
  <c r="AI23" i="63"/>
  <c r="AI24" i="63" s="1"/>
  <c r="AI9" i="63" s="1"/>
  <c r="AI14" i="63" s="1"/>
  <c r="AI20" i="62"/>
  <c r="AH23" i="62"/>
  <c r="AH24" i="62" s="1"/>
  <c r="AH9" i="62" s="1"/>
  <c r="AH14" i="62" s="1"/>
  <c r="AG21" i="61"/>
  <c r="AG22" i="61" s="1"/>
  <c r="AH20" i="60"/>
  <c r="AG23" i="60"/>
  <c r="AG24" i="60" s="1"/>
  <c r="AG9" i="60" s="1"/>
  <c r="AG14" i="60" s="1"/>
  <c r="AH21" i="59"/>
  <c r="AH22" i="59" s="1"/>
  <c r="AH20" i="58"/>
  <c r="AG23" i="58"/>
  <c r="AG24" i="58" s="1"/>
  <c r="AG9" i="58" s="1"/>
  <c r="AG14" i="58" s="1"/>
  <c r="AI20" i="57"/>
  <c r="AH23" i="57"/>
  <c r="AH24" i="57" s="1"/>
  <c r="AH9" i="57" s="1"/>
  <c r="AH14" i="57" s="1"/>
  <c r="AH21" i="56"/>
  <c r="AH22" i="56" s="1"/>
  <c r="AH21" i="55"/>
  <c r="AH22" i="55" s="1"/>
  <c r="AJ20" i="54"/>
  <c r="AI23" i="54"/>
  <c r="AI24" i="54" s="1"/>
  <c r="AI9" i="54" s="1"/>
  <c r="AI14" i="54" s="1"/>
  <c r="AH20" i="53"/>
  <c r="AG23" i="53"/>
  <c r="AG24" i="53" s="1"/>
  <c r="AG9" i="53" s="1"/>
  <c r="AG14" i="53" s="1"/>
  <c r="AH21" i="52"/>
  <c r="AH22" i="52" s="1"/>
  <c r="AG21" i="51"/>
  <c r="AG22" i="51" s="1"/>
  <c r="AJ20" i="50"/>
  <c r="AI23" i="50"/>
  <c r="AI24" i="50" s="1"/>
  <c r="AI9" i="50" s="1"/>
  <c r="AI14" i="50" s="1"/>
  <c r="AH21" i="49"/>
  <c r="AH22" i="49" s="1"/>
  <c r="AH21" i="48"/>
  <c r="AH22" i="48" s="1"/>
  <c r="AH21" i="47"/>
  <c r="AH22" i="47" s="1"/>
  <c r="AH21" i="46"/>
  <c r="AH22" i="46" s="1"/>
  <c r="AG21" i="45"/>
  <c r="AG22" i="45" s="1"/>
  <c r="AH20" i="44"/>
  <c r="AG23" i="44"/>
  <c r="AG24" i="44" s="1"/>
  <c r="AG9" i="44" s="1"/>
  <c r="AG14" i="44" s="1"/>
  <c r="AH20" i="43"/>
  <c r="AG23" i="43"/>
  <c r="AG24" i="43" s="1"/>
  <c r="AG9" i="43" s="1"/>
  <c r="AG14" i="43" s="1"/>
  <c r="AH20" i="42"/>
  <c r="AG23" i="42"/>
  <c r="AG24" i="42" s="1"/>
  <c r="AG9" i="42" s="1"/>
  <c r="AG14" i="42" s="1"/>
  <c r="AH20" i="41"/>
  <c r="AG23" i="41"/>
  <c r="AG24" i="41" s="1"/>
  <c r="AG9" i="41" s="1"/>
  <c r="AG14" i="41" s="1"/>
  <c r="AG21" i="40"/>
  <c r="AG22" i="40" s="1"/>
  <c r="AI20" i="39"/>
  <c r="AH23" i="39"/>
  <c r="AH24" i="39" s="1"/>
  <c r="AH9" i="39" s="1"/>
  <c r="AH14" i="39" s="1"/>
  <c r="AH21" i="38"/>
  <c r="AH22" i="38" s="1"/>
  <c r="AH21" i="36"/>
  <c r="AH22" i="36" s="1"/>
  <c r="AH21" i="35"/>
  <c r="AH22" i="35" s="1"/>
  <c r="AG23" i="35"/>
  <c r="AG24" i="35" s="1"/>
  <c r="AG9" i="35" s="1"/>
  <c r="AG14" i="35" s="1"/>
  <c r="AJ20" i="34"/>
  <c r="AI23" i="34"/>
  <c r="AI24" i="34" s="1"/>
  <c r="AI9" i="34" s="1"/>
  <c r="AI14" i="34" s="1"/>
  <c r="AH20" i="33"/>
  <c r="AG23" i="33"/>
  <c r="AG24" i="33" s="1"/>
  <c r="AG9" i="33" s="1"/>
  <c r="AG14" i="33" s="1"/>
  <c r="AH20" i="32"/>
  <c r="AG23" i="32"/>
  <c r="AG24" i="32" s="1"/>
  <c r="AG9" i="32" s="1"/>
  <c r="AG14" i="32" s="1"/>
  <c r="AH20" i="31"/>
  <c r="AG23" i="31"/>
  <c r="AG24" i="31" s="1"/>
  <c r="AG9" i="31" s="1"/>
  <c r="AG14" i="31" s="1"/>
  <c r="AI20" i="30"/>
  <c r="AH23" i="30"/>
  <c r="AH24" i="30" s="1"/>
  <c r="AH9" i="30" s="1"/>
  <c r="AH14" i="30" s="1"/>
  <c r="AG21" i="29"/>
  <c r="AG22" i="29" s="1"/>
  <c r="AF23" i="29"/>
  <c r="AF24" i="29" s="1"/>
  <c r="AF9" i="29" s="1"/>
  <c r="AF14" i="29" s="1"/>
  <c r="AH21" i="28"/>
  <c r="AH22" i="28" s="1"/>
  <c r="AI20" i="27"/>
  <c r="AH23" i="27"/>
  <c r="AH24" i="27" s="1"/>
  <c r="AH9" i="27" s="1"/>
  <c r="AH14" i="27" s="1"/>
  <c r="AJ20" i="26"/>
  <c r="AI23" i="26"/>
  <c r="AI24" i="26" s="1"/>
  <c r="AI9" i="26" s="1"/>
  <c r="AI14" i="26" s="1"/>
  <c r="AG21" i="25"/>
  <c r="AG22" i="25" s="1"/>
  <c r="AG21" i="24"/>
  <c r="AG22" i="24" s="1"/>
  <c r="AH20" i="23"/>
  <c r="AG23" i="23"/>
  <c r="AG24" i="23" s="1"/>
  <c r="AG9" i="23" s="1"/>
  <c r="AG14" i="23" s="1"/>
  <c r="AH21" i="22"/>
  <c r="AH22" i="22" s="1"/>
  <c r="AH21" i="21"/>
  <c r="AH22" i="21" s="1"/>
  <c r="AG23" i="21"/>
  <c r="AG24" i="21" s="1"/>
  <c r="AG9" i="21" s="1"/>
  <c r="AG14" i="21" s="1"/>
  <c r="AH21" i="20"/>
  <c r="AH22" i="20" s="1"/>
  <c r="AH21" i="19"/>
  <c r="AH22" i="19" s="1"/>
  <c r="AG21" i="18"/>
  <c r="AG22" i="18" s="1"/>
  <c r="AI21" i="17"/>
  <c r="AI22" i="17" s="1"/>
  <c r="AH20" i="16"/>
  <c r="AG23" i="16"/>
  <c r="AG24" i="16" s="1"/>
  <c r="AG9" i="16" s="1"/>
  <c r="AG14" i="16" s="1"/>
  <c r="AH21" i="15"/>
  <c r="AH22" i="15" s="1"/>
  <c r="AH21" i="14"/>
  <c r="AH22" i="14" s="1"/>
  <c r="AM20" i="68" l="1"/>
  <c r="AL23" i="68"/>
  <c r="AL24" i="68" s="1"/>
  <c r="AL9" i="68" s="1"/>
  <c r="AL14" i="68" s="1"/>
  <c r="AJ21" i="66"/>
  <c r="AJ22" i="66" s="1"/>
  <c r="AI20" i="65"/>
  <c r="AH23" i="65"/>
  <c r="AH24" i="65" s="1"/>
  <c r="AH9" i="65" s="1"/>
  <c r="AH14" i="65" s="1"/>
  <c r="AK21" i="64"/>
  <c r="AK22" i="64" s="1"/>
  <c r="AL20" i="64" s="1"/>
  <c r="AJ23" i="64"/>
  <c r="AJ24" i="64" s="1"/>
  <c r="AJ9" i="64" s="1"/>
  <c r="AJ14" i="64" s="1"/>
  <c r="AJ21" i="63"/>
  <c r="AJ22" i="63" s="1"/>
  <c r="AI21" i="62"/>
  <c r="AI22" i="62" s="1"/>
  <c r="AH20" i="61"/>
  <c r="AG23" i="61"/>
  <c r="AG24" i="61" s="1"/>
  <c r="AG9" i="61" s="1"/>
  <c r="AG14" i="61" s="1"/>
  <c r="AH21" i="60"/>
  <c r="AH22" i="60" s="1"/>
  <c r="AI20" i="59"/>
  <c r="AH23" i="59"/>
  <c r="AH24" i="59" s="1"/>
  <c r="AH9" i="59" s="1"/>
  <c r="AH14" i="59" s="1"/>
  <c r="AH21" i="58"/>
  <c r="AH22" i="58" s="1"/>
  <c r="AI21" i="57"/>
  <c r="AI22" i="57" s="1"/>
  <c r="AI20" i="56"/>
  <c r="AH23" i="56"/>
  <c r="AH24" i="56" s="1"/>
  <c r="AH9" i="56" s="1"/>
  <c r="AH14" i="56" s="1"/>
  <c r="AI20" i="55"/>
  <c r="AH23" i="55"/>
  <c r="AH24" i="55" s="1"/>
  <c r="AH9" i="55" s="1"/>
  <c r="AH14" i="55" s="1"/>
  <c r="AJ21" i="54"/>
  <c r="AJ22" i="54" s="1"/>
  <c r="AH21" i="53"/>
  <c r="AH22" i="53" s="1"/>
  <c r="AI20" i="52"/>
  <c r="AH23" i="52"/>
  <c r="AH24" i="52" s="1"/>
  <c r="AH9" i="52" s="1"/>
  <c r="AH14" i="52" s="1"/>
  <c r="AH20" i="51"/>
  <c r="AG23" i="51"/>
  <c r="AG24" i="51" s="1"/>
  <c r="AG9" i="51" s="1"/>
  <c r="AG14" i="51" s="1"/>
  <c r="AJ21" i="50"/>
  <c r="AJ22" i="50" s="1"/>
  <c r="AI20" i="49"/>
  <c r="AH23" i="49"/>
  <c r="AH24" i="49" s="1"/>
  <c r="AH9" i="49" s="1"/>
  <c r="AH14" i="49" s="1"/>
  <c r="AI20" i="48"/>
  <c r="AH23" i="48"/>
  <c r="AH24" i="48" s="1"/>
  <c r="AH9" i="48" s="1"/>
  <c r="AH14" i="48" s="1"/>
  <c r="AI20" i="47"/>
  <c r="AH23" i="47"/>
  <c r="AH24" i="47" s="1"/>
  <c r="AH9" i="47" s="1"/>
  <c r="AH14" i="47" s="1"/>
  <c r="AI20" i="46"/>
  <c r="AH23" i="46"/>
  <c r="AH24" i="46" s="1"/>
  <c r="AH9" i="46" s="1"/>
  <c r="AH14" i="46" s="1"/>
  <c r="AH20" i="45"/>
  <c r="AG23" i="45"/>
  <c r="AG24" i="45" s="1"/>
  <c r="AG9" i="45" s="1"/>
  <c r="AG14" i="45" s="1"/>
  <c r="AH21" i="44"/>
  <c r="AH22" i="44" s="1"/>
  <c r="AH21" i="43"/>
  <c r="AH22" i="43" s="1"/>
  <c r="AH21" i="42"/>
  <c r="AH22" i="42" s="1"/>
  <c r="AH21" i="41"/>
  <c r="AH22" i="41" s="1"/>
  <c r="AH20" i="40"/>
  <c r="AG23" i="40"/>
  <c r="AG24" i="40" s="1"/>
  <c r="AG9" i="40" s="1"/>
  <c r="AG14" i="40" s="1"/>
  <c r="AI21" i="39"/>
  <c r="AI22" i="39" s="1"/>
  <c r="AI20" i="38"/>
  <c r="AH23" i="38"/>
  <c r="AH24" i="38" s="1"/>
  <c r="AH9" i="38" s="1"/>
  <c r="AH14" i="38" s="1"/>
  <c r="AI20" i="36"/>
  <c r="AH23" i="36"/>
  <c r="AH24" i="36" s="1"/>
  <c r="AH9" i="36" s="1"/>
  <c r="AH14" i="36" s="1"/>
  <c r="AI20" i="35"/>
  <c r="AH23" i="35"/>
  <c r="AH24" i="35" s="1"/>
  <c r="AH9" i="35" s="1"/>
  <c r="AH14" i="35" s="1"/>
  <c r="AJ21" i="34"/>
  <c r="AJ22" i="34" s="1"/>
  <c r="AH21" i="33"/>
  <c r="AH22" i="33" s="1"/>
  <c r="AH21" i="32"/>
  <c r="AH22" i="32" s="1"/>
  <c r="AH21" i="31"/>
  <c r="AH22" i="31" s="1"/>
  <c r="AI21" i="30"/>
  <c r="AI22" i="30" s="1"/>
  <c r="AH20" i="29"/>
  <c r="AG23" i="29"/>
  <c r="AG24" i="29" s="1"/>
  <c r="AG9" i="29" s="1"/>
  <c r="AG14" i="29" s="1"/>
  <c r="AI20" i="28"/>
  <c r="AH23" i="28"/>
  <c r="AH24" i="28" s="1"/>
  <c r="AH9" i="28" s="1"/>
  <c r="AH14" i="28" s="1"/>
  <c r="AI21" i="27"/>
  <c r="AI22" i="27" s="1"/>
  <c r="AJ21" i="26"/>
  <c r="AJ22" i="26" s="1"/>
  <c r="AH20" i="25"/>
  <c r="AG23" i="25"/>
  <c r="AG24" i="25" s="1"/>
  <c r="AG9" i="25" s="1"/>
  <c r="AG14" i="25" s="1"/>
  <c r="AH20" i="24"/>
  <c r="AG23" i="24"/>
  <c r="AG24" i="24" s="1"/>
  <c r="AG9" i="24" s="1"/>
  <c r="AG14" i="24" s="1"/>
  <c r="AH21" i="23"/>
  <c r="AH22" i="23" s="1"/>
  <c r="AI20" i="22"/>
  <c r="AH23" i="22"/>
  <c r="AH24" i="22" s="1"/>
  <c r="AH9" i="22" s="1"/>
  <c r="AH14" i="22" s="1"/>
  <c r="AI20" i="21"/>
  <c r="AH23" i="21"/>
  <c r="AH24" i="21" s="1"/>
  <c r="AH9" i="21" s="1"/>
  <c r="AH14" i="21" s="1"/>
  <c r="AI20" i="20"/>
  <c r="AH23" i="20"/>
  <c r="AH24" i="20" s="1"/>
  <c r="AH9" i="20" s="1"/>
  <c r="AH14" i="20" s="1"/>
  <c r="AI20" i="19"/>
  <c r="AH23" i="19"/>
  <c r="AH24" i="19" s="1"/>
  <c r="AH9" i="19" s="1"/>
  <c r="AH14" i="19" s="1"/>
  <c r="AH20" i="18"/>
  <c r="AG23" i="18"/>
  <c r="AG24" i="18" s="1"/>
  <c r="AG9" i="18" s="1"/>
  <c r="AG14" i="18" s="1"/>
  <c r="AJ20" i="17"/>
  <c r="AI23" i="17"/>
  <c r="AI24" i="17" s="1"/>
  <c r="AI9" i="17" s="1"/>
  <c r="AI14" i="17" s="1"/>
  <c r="AH21" i="16"/>
  <c r="AH22" i="16" s="1"/>
  <c r="AI20" i="15"/>
  <c r="AH23" i="15"/>
  <c r="AH24" i="15" s="1"/>
  <c r="AH9" i="15" s="1"/>
  <c r="AH14" i="15" s="1"/>
  <c r="AI20" i="14"/>
  <c r="AH23" i="14"/>
  <c r="AH24" i="14" s="1"/>
  <c r="AH9" i="14" s="1"/>
  <c r="AH14" i="14" s="1"/>
  <c r="AM21" i="68" l="1"/>
  <c r="AM22" i="68" s="1"/>
  <c r="AN20" i="68" s="1"/>
  <c r="AK20" i="66"/>
  <c r="AJ23" i="66"/>
  <c r="AJ24" i="66" s="1"/>
  <c r="AJ9" i="66" s="1"/>
  <c r="AJ14" i="66" s="1"/>
  <c r="AI21" i="65"/>
  <c r="AI22" i="65" s="1"/>
  <c r="AL21" i="64"/>
  <c r="AL22" i="64" s="1"/>
  <c r="AK23" i="64"/>
  <c r="AK24" i="64" s="1"/>
  <c r="AK9" i="64" s="1"/>
  <c r="AK14" i="64" s="1"/>
  <c r="AK20" i="63"/>
  <c r="AJ23" i="63"/>
  <c r="AJ24" i="63" s="1"/>
  <c r="AJ9" i="63" s="1"/>
  <c r="AJ14" i="63" s="1"/>
  <c r="AJ20" i="62"/>
  <c r="AI23" i="62"/>
  <c r="AI24" i="62" s="1"/>
  <c r="AI9" i="62" s="1"/>
  <c r="AI14" i="62" s="1"/>
  <c r="AH21" i="61"/>
  <c r="AH22" i="61" s="1"/>
  <c r="AI20" i="60"/>
  <c r="AH23" i="60"/>
  <c r="AH24" i="60" s="1"/>
  <c r="AH9" i="60" s="1"/>
  <c r="AH14" i="60" s="1"/>
  <c r="AI21" i="59"/>
  <c r="AI22" i="59" s="1"/>
  <c r="AI20" i="58"/>
  <c r="AH23" i="58"/>
  <c r="AH24" i="58" s="1"/>
  <c r="AH9" i="58" s="1"/>
  <c r="AH14" i="58" s="1"/>
  <c r="AJ20" i="57"/>
  <c r="AI23" i="57"/>
  <c r="AI24" i="57" s="1"/>
  <c r="AI9" i="57" s="1"/>
  <c r="AI14" i="57" s="1"/>
  <c r="AI21" i="56"/>
  <c r="AI22" i="56" s="1"/>
  <c r="AI21" i="55"/>
  <c r="AI22" i="55" s="1"/>
  <c r="AK20" i="54"/>
  <c r="AJ23" i="54"/>
  <c r="AJ24" i="54" s="1"/>
  <c r="AJ9" i="54" s="1"/>
  <c r="AJ14" i="54" s="1"/>
  <c r="AI20" i="53"/>
  <c r="AH23" i="53"/>
  <c r="AH24" i="53" s="1"/>
  <c r="AH9" i="53" s="1"/>
  <c r="AH14" i="53" s="1"/>
  <c r="AI21" i="52"/>
  <c r="AI22" i="52" s="1"/>
  <c r="AH21" i="51"/>
  <c r="AH22" i="51" s="1"/>
  <c r="AK20" i="50"/>
  <c r="AJ23" i="50"/>
  <c r="AJ24" i="50" s="1"/>
  <c r="AJ9" i="50" s="1"/>
  <c r="AJ14" i="50" s="1"/>
  <c r="AI21" i="49"/>
  <c r="AI22" i="49" s="1"/>
  <c r="AI21" i="48"/>
  <c r="AI22" i="48" s="1"/>
  <c r="AI21" i="47"/>
  <c r="AI22" i="47" s="1"/>
  <c r="AI21" i="46"/>
  <c r="AI22" i="46" s="1"/>
  <c r="AH21" i="45"/>
  <c r="AH22" i="45" s="1"/>
  <c r="AI20" i="44"/>
  <c r="AH23" i="44"/>
  <c r="AH24" i="44" s="1"/>
  <c r="AH9" i="44" s="1"/>
  <c r="AH14" i="44" s="1"/>
  <c r="AI20" i="43"/>
  <c r="AH23" i="43"/>
  <c r="AH24" i="43" s="1"/>
  <c r="AH9" i="43" s="1"/>
  <c r="AH14" i="43" s="1"/>
  <c r="AI20" i="42"/>
  <c r="AH23" i="42"/>
  <c r="AH24" i="42" s="1"/>
  <c r="AH9" i="42" s="1"/>
  <c r="AH14" i="42" s="1"/>
  <c r="AI20" i="41"/>
  <c r="AH23" i="41"/>
  <c r="AH24" i="41" s="1"/>
  <c r="AH9" i="41" s="1"/>
  <c r="AH14" i="41" s="1"/>
  <c r="AH21" i="40"/>
  <c r="AH22" i="40" s="1"/>
  <c r="AJ20" i="39"/>
  <c r="AI23" i="39"/>
  <c r="AI24" i="39" s="1"/>
  <c r="AI9" i="39" s="1"/>
  <c r="AI14" i="39" s="1"/>
  <c r="AI21" i="38"/>
  <c r="AI22" i="38" s="1"/>
  <c r="AI21" i="36"/>
  <c r="AI22" i="36" s="1"/>
  <c r="AI21" i="35"/>
  <c r="AI22" i="35" s="1"/>
  <c r="AK20" i="34"/>
  <c r="AJ23" i="34"/>
  <c r="AJ24" i="34" s="1"/>
  <c r="AJ9" i="34" s="1"/>
  <c r="AJ14" i="34" s="1"/>
  <c r="AI20" i="33"/>
  <c r="AH23" i="33"/>
  <c r="AH24" i="33" s="1"/>
  <c r="AH9" i="33" s="1"/>
  <c r="AH14" i="33" s="1"/>
  <c r="AI20" i="32"/>
  <c r="AH23" i="32"/>
  <c r="AH24" i="32" s="1"/>
  <c r="AH9" i="32" s="1"/>
  <c r="AH14" i="32" s="1"/>
  <c r="AI20" i="31"/>
  <c r="AH23" i="31"/>
  <c r="AH24" i="31" s="1"/>
  <c r="AH9" i="31" s="1"/>
  <c r="AH14" i="31" s="1"/>
  <c r="AJ20" i="30"/>
  <c r="AI23" i="30"/>
  <c r="AI24" i="30" s="1"/>
  <c r="AI9" i="30" s="1"/>
  <c r="AI14" i="30" s="1"/>
  <c r="AH21" i="29"/>
  <c r="AH22" i="29" s="1"/>
  <c r="AI21" i="28"/>
  <c r="AI22" i="28" s="1"/>
  <c r="AJ20" i="27"/>
  <c r="AI23" i="27"/>
  <c r="AI24" i="27" s="1"/>
  <c r="AI9" i="27" s="1"/>
  <c r="AI14" i="27" s="1"/>
  <c r="AK20" i="26"/>
  <c r="AJ23" i="26"/>
  <c r="AJ24" i="26" s="1"/>
  <c r="AJ9" i="26" s="1"/>
  <c r="AJ14" i="26" s="1"/>
  <c r="AH21" i="25"/>
  <c r="AH22" i="25" s="1"/>
  <c r="AH21" i="24"/>
  <c r="AH22" i="24" s="1"/>
  <c r="AI20" i="23"/>
  <c r="AH23" i="23"/>
  <c r="AH24" i="23" s="1"/>
  <c r="AH9" i="23" s="1"/>
  <c r="AH14" i="23" s="1"/>
  <c r="AI21" i="22"/>
  <c r="AI22" i="22" s="1"/>
  <c r="AI21" i="21"/>
  <c r="AI22" i="21" s="1"/>
  <c r="AI21" i="20"/>
  <c r="AI22" i="20" s="1"/>
  <c r="AI22" i="19"/>
  <c r="AJ20" i="19" s="1"/>
  <c r="AI21" i="19"/>
  <c r="AH21" i="18"/>
  <c r="AH22" i="18" s="1"/>
  <c r="AJ21" i="17"/>
  <c r="AJ22" i="17" s="1"/>
  <c r="AI20" i="16"/>
  <c r="AH23" i="16"/>
  <c r="AH24" i="16" s="1"/>
  <c r="AH9" i="16" s="1"/>
  <c r="AH14" i="16" s="1"/>
  <c r="AI21" i="15"/>
  <c r="AI22" i="15" s="1"/>
  <c r="AI21" i="14"/>
  <c r="AI22" i="14"/>
  <c r="AJ20" i="14" s="1"/>
  <c r="AI23" i="19" l="1"/>
  <c r="AI24" i="19" s="1"/>
  <c r="AI9" i="19" s="1"/>
  <c r="AI14" i="19" s="1"/>
  <c r="AN21" i="68"/>
  <c r="AN22" i="68" s="1"/>
  <c r="AM23" i="68"/>
  <c r="AM24" i="68" s="1"/>
  <c r="AM9" i="68" s="1"/>
  <c r="AM14" i="68" s="1"/>
  <c r="AK21" i="66"/>
  <c r="AK22" i="66" s="1"/>
  <c r="AJ20" i="65"/>
  <c r="AI23" i="65"/>
  <c r="AI24" i="65" s="1"/>
  <c r="AI9" i="65" s="1"/>
  <c r="AI14" i="65" s="1"/>
  <c r="AM20" i="64"/>
  <c r="AL23" i="64"/>
  <c r="AL24" i="64" s="1"/>
  <c r="AL9" i="64" s="1"/>
  <c r="AL14" i="64" s="1"/>
  <c r="H17" i="64" s="1"/>
  <c r="H19" i="64" s="1"/>
  <c r="AK21" i="63"/>
  <c r="AK22" i="63" s="1"/>
  <c r="AJ21" i="62"/>
  <c r="AJ22" i="62" s="1"/>
  <c r="AI20" i="61"/>
  <c r="AH23" i="61"/>
  <c r="AH24" i="61" s="1"/>
  <c r="AH9" i="61" s="1"/>
  <c r="AH14" i="61" s="1"/>
  <c r="AI21" i="60"/>
  <c r="AI22" i="60" s="1"/>
  <c r="AJ20" i="59"/>
  <c r="AI23" i="59"/>
  <c r="AI24" i="59" s="1"/>
  <c r="AI9" i="59" s="1"/>
  <c r="AI14" i="59" s="1"/>
  <c r="AI21" i="58"/>
  <c r="AI22" i="58" s="1"/>
  <c r="AJ21" i="57"/>
  <c r="AJ22" i="57" s="1"/>
  <c r="AJ20" i="56"/>
  <c r="AI23" i="56"/>
  <c r="AI24" i="56" s="1"/>
  <c r="AI9" i="56" s="1"/>
  <c r="AI14" i="56" s="1"/>
  <c r="AJ20" i="55"/>
  <c r="AI23" i="55"/>
  <c r="AI24" i="55" s="1"/>
  <c r="AI9" i="55" s="1"/>
  <c r="AI14" i="55" s="1"/>
  <c r="AK21" i="54"/>
  <c r="AK22" i="54" s="1"/>
  <c r="AI21" i="53"/>
  <c r="AI22" i="53" s="1"/>
  <c r="AJ20" i="52"/>
  <c r="AI23" i="52"/>
  <c r="AI24" i="52" s="1"/>
  <c r="AI9" i="52" s="1"/>
  <c r="AI14" i="52" s="1"/>
  <c r="AI20" i="51"/>
  <c r="AH23" i="51"/>
  <c r="AH24" i="51" s="1"/>
  <c r="AH9" i="51" s="1"/>
  <c r="AH14" i="51" s="1"/>
  <c r="AK21" i="50"/>
  <c r="AK22" i="50" s="1"/>
  <c r="AJ20" i="49"/>
  <c r="AI23" i="49"/>
  <c r="AI24" i="49" s="1"/>
  <c r="AI9" i="49" s="1"/>
  <c r="AI14" i="49" s="1"/>
  <c r="AJ20" i="48"/>
  <c r="AI23" i="48"/>
  <c r="AI24" i="48" s="1"/>
  <c r="AI9" i="48" s="1"/>
  <c r="AI14" i="48" s="1"/>
  <c r="AJ20" i="47"/>
  <c r="AI23" i="47"/>
  <c r="AI24" i="47" s="1"/>
  <c r="AI9" i="47" s="1"/>
  <c r="AI14" i="47" s="1"/>
  <c r="AJ20" i="46"/>
  <c r="AI23" i="46"/>
  <c r="AI24" i="46" s="1"/>
  <c r="AI9" i="46" s="1"/>
  <c r="AI14" i="46" s="1"/>
  <c r="AI20" i="45"/>
  <c r="AH23" i="45"/>
  <c r="AH24" i="45" s="1"/>
  <c r="AH9" i="45" s="1"/>
  <c r="AH14" i="45" s="1"/>
  <c r="AI21" i="44"/>
  <c r="AI22" i="44" s="1"/>
  <c r="AI21" i="43"/>
  <c r="AI22" i="43" s="1"/>
  <c r="AI21" i="42"/>
  <c r="AI22" i="42" s="1"/>
  <c r="AI21" i="41"/>
  <c r="AI22" i="41" s="1"/>
  <c r="AI20" i="40"/>
  <c r="AH23" i="40"/>
  <c r="AH24" i="40" s="1"/>
  <c r="AH9" i="40" s="1"/>
  <c r="AH14" i="40" s="1"/>
  <c r="AJ21" i="39"/>
  <c r="AJ22" i="39" s="1"/>
  <c r="AJ20" i="38"/>
  <c r="AI23" i="38"/>
  <c r="AI24" i="38" s="1"/>
  <c r="AI9" i="38" s="1"/>
  <c r="AI14" i="38" s="1"/>
  <c r="AJ20" i="36"/>
  <c r="AI23" i="36"/>
  <c r="AI24" i="36" s="1"/>
  <c r="AI9" i="36" s="1"/>
  <c r="AI14" i="36" s="1"/>
  <c r="AJ20" i="35"/>
  <c r="AI23" i="35"/>
  <c r="AI24" i="35" s="1"/>
  <c r="AI9" i="35" s="1"/>
  <c r="AI14" i="35" s="1"/>
  <c r="AK21" i="34"/>
  <c r="AK22" i="34" s="1"/>
  <c r="AI21" i="33"/>
  <c r="AI22" i="33" s="1"/>
  <c r="AJ20" i="33" s="1"/>
  <c r="AI21" i="32"/>
  <c r="AI22" i="32" s="1"/>
  <c r="AI21" i="31"/>
  <c r="AI22" i="31" s="1"/>
  <c r="AJ21" i="30"/>
  <c r="AJ22" i="30" s="1"/>
  <c r="AI20" i="29"/>
  <c r="AH23" i="29"/>
  <c r="AH24" i="29" s="1"/>
  <c r="AH9" i="29" s="1"/>
  <c r="AH14" i="29" s="1"/>
  <c r="AJ20" i="28"/>
  <c r="AI23" i="28"/>
  <c r="AI24" i="28" s="1"/>
  <c r="AI9" i="28" s="1"/>
  <c r="AI14" i="28" s="1"/>
  <c r="AJ21" i="27"/>
  <c r="AJ22" i="27" s="1"/>
  <c r="AK21" i="26"/>
  <c r="AK22" i="26" s="1"/>
  <c r="AI20" i="25"/>
  <c r="AH23" i="25"/>
  <c r="AH24" i="25" s="1"/>
  <c r="AH9" i="25" s="1"/>
  <c r="AH14" i="25" s="1"/>
  <c r="AI20" i="24"/>
  <c r="AH23" i="24"/>
  <c r="AH24" i="24" s="1"/>
  <c r="AH9" i="24" s="1"/>
  <c r="AH14" i="24" s="1"/>
  <c r="AI21" i="23"/>
  <c r="AI22" i="23" s="1"/>
  <c r="AJ20" i="22"/>
  <c r="AI23" i="22"/>
  <c r="AI24" i="22" s="1"/>
  <c r="AI9" i="22" s="1"/>
  <c r="AI14" i="22" s="1"/>
  <c r="AJ20" i="21"/>
  <c r="AI23" i="21"/>
  <c r="AI24" i="21" s="1"/>
  <c r="AI9" i="21" s="1"/>
  <c r="AI14" i="21" s="1"/>
  <c r="AJ20" i="20"/>
  <c r="AI23" i="20"/>
  <c r="AI24" i="20" s="1"/>
  <c r="AI9" i="20" s="1"/>
  <c r="AI14" i="20" s="1"/>
  <c r="AJ21" i="19"/>
  <c r="AJ22" i="19" s="1"/>
  <c r="AK20" i="19" s="1"/>
  <c r="AI20" i="18"/>
  <c r="AH23" i="18"/>
  <c r="AH24" i="18" s="1"/>
  <c r="AH9" i="18" s="1"/>
  <c r="AH14" i="18" s="1"/>
  <c r="AK20" i="17"/>
  <c r="AJ23" i="17"/>
  <c r="AJ24" i="17" s="1"/>
  <c r="AJ9" i="17" s="1"/>
  <c r="AJ14" i="17" s="1"/>
  <c r="AI21" i="16"/>
  <c r="AI22" i="16" s="1"/>
  <c r="AJ20" i="15"/>
  <c r="AI23" i="15"/>
  <c r="AI24" i="15" s="1"/>
  <c r="AI9" i="15" s="1"/>
  <c r="AI14" i="15" s="1"/>
  <c r="AJ21" i="14"/>
  <c r="AJ22" i="14" s="1"/>
  <c r="AI23" i="14"/>
  <c r="AI24" i="14" s="1"/>
  <c r="AI9" i="14" s="1"/>
  <c r="AI14" i="14" s="1"/>
  <c r="AO20" i="68" l="1"/>
  <c r="AN23" i="68"/>
  <c r="AN24" i="68" s="1"/>
  <c r="AN9" i="68" s="1"/>
  <c r="AN14" i="68" s="1"/>
  <c r="AL20" i="66"/>
  <c r="AK23" i="66"/>
  <c r="AK24" i="66" s="1"/>
  <c r="AK9" i="66" s="1"/>
  <c r="AK14" i="66" s="1"/>
  <c r="AJ21" i="65"/>
  <c r="AJ22" i="65" s="1"/>
  <c r="AM21" i="64"/>
  <c r="AM22" i="64" s="1"/>
  <c r="AN20" i="64" s="1"/>
  <c r="AL20" i="63"/>
  <c r="AK23" i="63"/>
  <c r="AK24" i="63" s="1"/>
  <c r="AK9" i="63" s="1"/>
  <c r="AK14" i="63" s="1"/>
  <c r="AK20" i="62"/>
  <c r="AJ23" i="62"/>
  <c r="AJ24" i="62" s="1"/>
  <c r="AJ9" i="62" s="1"/>
  <c r="AJ14" i="62" s="1"/>
  <c r="AI21" i="61"/>
  <c r="AI22" i="61" s="1"/>
  <c r="AJ20" i="60"/>
  <c r="AI23" i="60"/>
  <c r="AI24" i="60" s="1"/>
  <c r="AI9" i="60" s="1"/>
  <c r="AI14" i="60" s="1"/>
  <c r="AJ21" i="59"/>
  <c r="AJ22" i="59" s="1"/>
  <c r="AJ20" i="58"/>
  <c r="AI23" i="58"/>
  <c r="AI24" i="58" s="1"/>
  <c r="AI9" i="58" s="1"/>
  <c r="AI14" i="58" s="1"/>
  <c r="AK20" i="57"/>
  <c r="AJ23" i="57"/>
  <c r="AJ24" i="57" s="1"/>
  <c r="AJ9" i="57" s="1"/>
  <c r="AJ14" i="57" s="1"/>
  <c r="AJ21" i="56"/>
  <c r="AJ22" i="56" s="1"/>
  <c r="AJ21" i="55"/>
  <c r="AJ22" i="55" s="1"/>
  <c r="AL20" i="54"/>
  <c r="AK23" i="54"/>
  <c r="AK24" i="54" s="1"/>
  <c r="AK9" i="54" s="1"/>
  <c r="AK14" i="54" s="1"/>
  <c r="AJ20" i="53"/>
  <c r="AI23" i="53"/>
  <c r="AI24" i="53" s="1"/>
  <c r="AI9" i="53" s="1"/>
  <c r="AI14" i="53" s="1"/>
  <c r="AJ21" i="52"/>
  <c r="AJ22" i="52" s="1"/>
  <c r="AI21" i="51"/>
  <c r="AI22" i="51" s="1"/>
  <c r="AL20" i="50"/>
  <c r="AK23" i="50"/>
  <c r="AK24" i="50" s="1"/>
  <c r="AK9" i="50" s="1"/>
  <c r="AK14" i="50" s="1"/>
  <c r="AJ21" i="49"/>
  <c r="AJ22" i="49" s="1"/>
  <c r="AJ21" i="48"/>
  <c r="AJ22" i="48" s="1"/>
  <c r="AJ21" i="47"/>
  <c r="AJ22" i="47" s="1"/>
  <c r="AJ21" i="46"/>
  <c r="AJ22" i="46" s="1"/>
  <c r="AI21" i="45"/>
  <c r="AI22" i="45" s="1"/>
  <c r="AJ20" i="44"/>
  <c r="AI23" i="44"/>
  <c r="AI24" i="44" s="1"/>
  <c r="AI9" i="44" s="1"/>
  <c r="AI14" i="44" s="1"/>
  <c r="AJ20" i="43"/>
  <c r="AI23" i="43"/>
  <c r="AI24" i="43" s="1"/>
  <c r="AI9" i="43" s="1"/>
  <c r="AI14" i="43" s="1"/>
  <c r="AJ20" i="42"/>
  <c r="AI23" i="42"/>
  <c r="AI24" i="42" s="1"/>
  <c r="AI9" i="42" s="1"/>
  <c r="AI14" i="42" s="1"/>
  <c r="AJ20" i="41"/>
  <c r="AI23" i="41"/>
  <c r="AI24" i="41" s="1"/>
  <c r="AI9" i="41" s="1"/>
  <c r="AI14" i="41" s="1"/>
  <c r="AI21" i="40"/>
  <c r="AI22" i="40" s="1"/>
  <c r="AK20" i="39"/>
  <c r="AJ23" i="39"/>
  <c r="AJ24" i="39" s="1"/>
  <c r="AJ9" i="39" s="1"/>
  <c r="AJ14" i="39" s="1"/>
  <c r="AJ21" i="38"/>
  <c r="AJ22" i="38" s="1"/>
  <c r="AJ21" i="36"/>
  <c r="AJ22" i="36" s="1"/>
  <c r="AJ21" i="35"/>
  <c r="AJ22" i="35" s="1"/>
  <c r="AL20" i="34"/>
  <c r="AK23" i="34"/>
  <c r="AK24" i="34" s="1"/>
  <c r="AK9" i="34" s="1"/>
  <c r="AK14" i="34" s="1"/>
  <c r="AJ21" i="33"/>
  <c r="AJ22" i="33" s="1"/>
  <c r="AI23" i="33"/>
  <c r="AI24" i="33" s="1"/>
  <c r="AI9" i="33" s="1"/>
  <c r="AI14" i="33" s="1"/>
  <c r="AJ20" i="32"/>
  <c r="AI23" i="32"/>
  <c r="AI24" i="32" s="1"/>
  <c r="AI9" i="32" s="1"/>
  <c r="AI14" i="32" s="1"/>
  <c r="AJ20" i="31"/>
  <c r="AI23" i="31"/>
  <c r="AI24" i="31" s="1"/>
  <c r="AI9" i="31" s="1"/>
  <c r="AI14" i="31" s="1"/>
  <c r="AK20" i="30"/>
  <c r="AJ23" i="30"/>
  <c r="AJ24" i="30" s="1"/>
  <c r="AJ9" i="30" s="1"/>
  <c r="AJ14" i="30" s="1"/>
  <c r="AI21" i="29"/>
  <c r="AI22" i="29" s="1"/>
  <c r="AJ21" i="28"/>
  <c r="AJ22" i="28" s="1"/>
  <c r="AK20" i="27"/>
  <c r="AJ23" i="27"/>
  <c r="AJ24" i="27" s="1"/>
  <c r="AJ9" i="27" s="1"/>
  <c r="AJ14" i="27" s="1"/>
  <c r="AL20" i="26"/>
  <c r="AK23" i="26"/>
  <c r="AK24" i="26" s="1"/>
  <c r="AK9" i="26" s="1"/>
  <c r="AK14" i="26" s="1"/>
  <c r="G17" i="26" s="1"/>
  <c r="G19" i="26" s="1"/>
  <c r="AI21" i="25"/>
  <c r="AI22" i="25" s="1"/>
  <c r="AI21" i="24"/>
  <c r="AI22" i="24" s="1"/>
  <c r="AJ20" i="23"/>
  <c r="AI23" i="23"/>
  <c r="AI24" i="23" s="1"/>
  <c r="AI9" i="23" s="1"/>
  <c r="AI14" i="23" s="1"/>
  <c r="AJ21" i="22"/>
  <c r="AJ22" i="22" s="1"/>
  <c r="AJ21" i="21"/>
  <c r="AJ22" i="21" s="1"/>
  <c r="AJ21" i="20"/>
  <c r="AJ22" i="20" s="1"/>
  <c r="AK21" i="19"/>
  <c r="AK22" i="19" s="1"/>
  <c r="AJ23" i="19"/>
  <c r="AJ24" i="19" s="1"/>
  <c r="AJ9" i="19" s="1"/>
  <c r="AJ14" i="19" s="1"/>
  <c r="AI21" i="18"/>
  <c r="AI22" i="18" s="1"/>
  <c r="AK21" i="17"/>
  <c r="AK22" i="17" s="1"/>
  <c r="AJ20" i="16"/>
  <c r="AI23" i="16"/>
  <c r="AI24" i="16" s="1"/>
  <c r="AI9" i="16" s="1"/>
  <c r="AI14" i="16" s="1"/>
  <c r="AJ21" i="15"/>
  <c r="AJ22" i="15" s="1"/>
  <c r="AK20" i="14"/>
  <c r="AJ23" i="14"/>
  <c r="AJ24" i="14" s="1"/>
  <c r="AJ9" i="14" s="1"/>
  <c r="AJ14" i="14" s="1"/>
  <c r="AO21" i="68" l="1"/>
  <c r="AO22" i="68" s="1"/>
  <c r="AP20" i="68" s="1"/>
  <c r="AL21" i="66"/>
  <c r="AL22" i="66" s="1"/>
  <c r="AK20" i="65"/>
  <c r="AJ23" i="65"/>
  <c r="AJ24" i="65" s="1"/>
  <c r="AJ9" i="65" s="1"/>
  <c r="AJ14" i="65" s="1"/>
  <c r="AN21" i="64"/>
  <c r="AN22" i="64" s="1"/>
  <c r="AM23" i="64"/>
  <c r="AM24" i="64" s="1"/>
  <c r="AM9" i="64" s="1"/>
  <c r="AM14" i="64" s="1"/>
  <c r="AL21" i="63"/>
  <c r="AL22" i="63" s="1"/>
  <c r="AK21" i="62"/>
  <c r="AK22" i="62" s="1"/>
  <c r="AJ20" i="61"/>
  <c r="AI23" i="61"/>
  <c r="AI24" i="61" s="1"/>
  <c r="AI9" i="61" s="1"/>
  <c r="AI14" i="61" s="1"/>
  <c r="AJ21" i="60"/>
  <c r="AJ22" i="60" s="1"/>
  <c r="AK20" i="59"/>
  <c r="AJ23" i="59"/>
  <c r="AJ24" i="59" s="1"/>
  <c r="AJ9" i="59" s="1"/>
  <c r="AJ14" i="59" s="1"/>
  <c r="AJ21" i="58"/>
  <c r="AJ22" i="58" s="1"/>
  <c r="AK21" i="57"/>
  <c r="AK22" i="57" s="1"/>
  <c r="AK20" i="56"/>
  <c r="AJ23" i="56"/>
  <c r="AJ24" i="56" s="1"/>
  <c r="AJ9" i="56" s="1"/>
  <c r="AJ14" i="56" s="1"/>
  <c r="AK20" i="55"/>
  <c r="AJ23" i="55"/>
  <c r="AJ24" i="55" s="1"/>
  <c r="AJ9" i="55" s="1"/>
  <c r="AJ14" i="55" s="1"/>
  <c r="AL21" i="54"/>
  <c r="AL22" i="54" s="1"/>
  <c r="AJ21" i="53"/>
  <c r="AJ22" i="53" s="1"/>
  <c r="AK20" i="52"/>
  <c r="AJ23" i="52"/>
  <c r="AJ24" i="52" s="1"/>
  <c r="AJ9" i="52" s="1"/>
  <c r="AJ14" i="52" s="1"/>
  <c r="AJ20" i="51"/>
  <c r="AI23" i="51"/>
  <c r="AI24" i="51" s="1"/>
  <c r="AI9" i="51" s="1"/>
  <c r="AI14" i="51" s="1"/>
  <c r="AL21" i="50"/>
  <c r="AL22" i="50" s="1"/>
  <c r="AK20" i="49"/>
  <c r="AJ23" i="49"/>
  <c r="AJ24" i="49" s="1"/>
  <c r="AJ9" i="49" s="1"/>
  <c r="AJ14" i="49" s="1"/>
  <c r="AK20" i="48"/>
  <c r="AJ23" i="48"/>
  <c r="AJ24" i="48" s="1"/>
  <c r="AJ9" i="48" s="1"/>
  <c r="AJ14" i="48" s="1"/>
  <c r="AK20" i="47"/>
  <c r="AJ23" i="47"/>
  <c r="AJ24" i="47" s="1"/>
  <c r="AJ9" i="47" s="1"/>
  <c r="AJ14" i="47" s="1"/>
  <c r="AK20" i="46"/>
  <c r="AJ23" i="46"/>
  <c r="AJ24" i="46" s="1"/>
  <c r="AJ9" i="46" s="1"/>
  <c r="AJ14" i="46" s="1"/>
  <c r="AJ20" i="45"/>
  <c r="AI23" i="45"/>
  <c r="AI24" i="45" s="1"/>
  <c r="AI9" i="45" s="1"/>
  <c r="AI14" i="45" s="1"/>
  <c r="AJ21" i="44"/>
  <c r="AJ22" i="44" s="1"/>
  <c r="AJ21" i="43"/>
  <c r="AJ22" i="43" s="1"/>
  <c r="AJ21" i="42"/>
  <c r="AJ22" i="42" s="1"/>
  <c r="AJ21" i="41"/>
  <c r="AJ22" i="41" s="1"/>
  <c r="AJ20" i="40"/>
  <c r="AI23" i="40"/>
  <c r="AI24" i="40" s="1"/>
  <c r="AI9" i="40" s="1"/>
  <c r="AI14" i="40" s="1"/>
  <c r="AK21" i="39"/>
  <c r="AK22" i="39" s="1"/>
  <c r="AK20" i="38"/>
  <c r="AJ23" i="38"/>
  <c r="AJ24" i="38" s="1"/>
  <c r="AJ9" i="38" s="1"/>
  <c r="AJ14" i="38" s="1"/>
  <c r="AK20" i="36"/>
  <c r="AJ23" i="36"/>
  <c r="AJ24" i="36" s="1"/>
  <c r="AJ9" i="36" s="1"/>
  <c r="AJ14" i="36" s="1"/>
  <c r="AK20" i="35"/>
  <c r="AJ23" i="35"/>
  <c r="AJ24" i="35" s="1"/>
  <c r="AJ9" i="35" s="1"/>
  <c r="AJ14" i="35" s="1"/>
  <c r="AL21" i="34"/>
  <c r="AL22" i="34" s="1"/>
  <c r="AK20" i="33"/>
  <c r="AJ23" i="33"/>
  <c r="AJ24" i="33" s="1"/>
  <c r="AJ9" i="33" s="1"/>
  <c r="AJ14" i="33" s="1"/>
  <c r="AJ21" i="32"/>
  <c r="AJ22" i="32" s="1"/>
  <c r="AJ21" i="31"/>
  <c r="AJ22" i="31" s="1"/>
  <c r="AK21" i="30"/>
  <c r="AK22" i="30" s="1"/>
  <c r="AJ20" i="29"/>
  <c r="AI23" i="29"/>
  <c r="AI24" i="29" s="1"/>
  <c r="AI9" i="29" s="1"/>
  <c r="AI14" i="29" s="1"/>
  <c r="AK20" i="28"/>
  <c r="AJ23" i="28"/>
  <c r="AJ24" i="28" s="1"/>
  <c r="AJ9" i="28" s="1"/>
  <c r="AJ14" i="28" s="1"/>
  <c r="AK21" i="27"/>
  <c r="AK22" i="27" s="1"/>
  <c r="AL21" i="26"/>
  <c r="AL22" i="26" s="1"/>
  <c r="AJ20" i="25"/>
  <c r="AI23" i="25"/>
  <c r="AI24" i="25" s="1"/>
  <c r="AI9" i="25" s="1"/>
  <c r="AI14" i="25" s="1"/>
  <c r="AJ20" i="24"/>
  <c r="AI23" i="24"/>
  <c r="AI24" i="24" s="1"/>
  <c r="AI9" i="24" s="1"/>
  <c r="AI14" i="24" s="1"/>
  <c r="AJ21" i="23"/>
  <c r="AJ22" i="23" s="1"/>
  <c r="AK20" i="22"/>
  <c r="AJ23" i="22"/>
  <c r="AJ24" i="22" s="1"/>
  <c r="AJ9" i="22" s="1"/>
  <c r="AJ14" i="22" s="1"/>
  <c r="AK20" i="21"/>
  <c r="AJ23" i="21"/>
  <c r="AJ24" i="21" s="1"/>
  <c r="AJ9" i="21" s="1"/>
  <c r="AJ14" i="21" s="1"/>
  <c r="AK20" i="20"/>
  <c r="AJ23" i="20"/>
  <c r="AJ24" i="20" s="1"/>
  <c r="AJ9" i="20" s="1"/>
  <c r="AJ14" i="20" s="1"/>
  <c r="AL20" i="19"/>
  <c r="AK23" i="19"/>
  <c r="AK24" i="19" s="1"/>
  <c r="AK9" i="19" s="1"/>
  <c r="AK14" i="19" s="1"/>
  <c r="AJ20" i="18"/>
  <c r="AI23" i="18"/>
  <c r="AI24" i="18" s="1"/>
  <c r="AI9" i="18" s="1"/>
  <c r="AI14" i="18" s="1"/>
  <c r="AL20" i="17"/>
  <c r="AK23" i="17"/>
  <c r="AK24" i="17" s="1"/>
  <c r="AK9" i="17" s="1"/>
  <c r="AK14" i="17" s="1"/>
  <c r="AJ21" i="16"/>
  <c r="AJ22" i="16" s="1"/>
  <c r="AK20" i="15"/>
  <c r="AJ23" i="15"/>
  <c r="AJ24" i="15" s="1"/>
  <c r="AJ9" i="15" s="1"/>
  <c r="AJ14" i="15" s="1"/>
  <c r="AK21" i="14"/>
  <c r="AK22" i="14" s="1"/>
  <c r="AM20" i="26" l="1"/>
  <c r="AM21" i="26" s="1"/>
  <c r="AM22" i="26" s="1"/>
  <c r="AL23" i="26"/>
  <c r="AL24" i="26" s="1"/>
  <c r="AL9" i="26" s="1"/>
  <c r="AL14" i="26" s="1"/>
  <c r="AP21" i="68"/>
  <c r="AP22" i="68" s="1"/>
  <c r="AO23" i="68"/>
  <c r="AO24" i="68" s="1"/>
  <c r="AO9" i="68" s="1"/>
  <c r="AO14" i="68" s="1"/>
  <c r="AM20" i="66"/>
  <c r="AL23" i="66"/>
  <c r="AL24" i="66" s="1"/>
  <c r="AL9" i="66" s="1"/>
  <c r="AL14" i="66" s="1"/>
  <c r="H17" i="66" s="1"/>
  <c r="H19" i="66" s="1"/>
  <c r="AK21" i="65"/>
  <c r="AK22" i="65" s="1"/>
  <c r="AO20" i="64"/>
  <c r="AN23" i="64"/>
  <c r="AN24" i="64" s="1"/>
  <c r="AN9" i="64" s="1"/>
  <c r="AN14" i="64" s="1"/>
  <c r="AM20" i="63"/>
  <c r="AL23" i="63"/>
  <c r="AL24" i="63" s="1"/>
  <c r="AL9" i="63" s="1"/>
  <c r="AL14" i="63" s="1"/>
  <c r="H17" i="63" s="1"/>
  <c r="H19" i="63" s="1"/>
  <c r="AL20" i="62"/>
  <c r="AK23" i="62"/>
  <c r="AK24" i="62" s="1"/>
  <c r="AK9" i="62" s="1"/>
  <c r="AK14" i="62" s="1"/>
  <c r="AJ21" i="61"/>
  <c r="AJ22" i="61" s="1"/>
  <c r="AK20" i="60"/>
  <c r="AJ23" i="60"/>
  <c r="AJ24" i="60" s="1"/>
  <c r="AJ9" i="60" s="1"/>
  <c r="AJ14" i="60" s="1"/>
  <c r="AK21" i="59"/>
  <c r="AK22" i="59" s="1"/>
  <c r="AK20" i="58"/>
  <c r="AJ23" i="58"/>
  <c r="AJ24" i="58" s="1"/>
  <c r="AJ9" i="58" s="1"/>
  <c r="AJ14" i="58" s="1"/>
  <c r="AL20" i="57"/>
  <c r="AK23" i="57"/>
  <c r="AK24" i="57" s="1"/>
  <c r="AK9" i="57" s="1"/>
  <c r="AK14" i="57" s="1"/>
  <c r="AK21" i="56"/>
  <c r="AK22" i="56" s="1"/>
  <c r="AK21" i="55"/>
  <c r="AK22" i="55" s="1"/>
  <c r="AM20" i="54"/>
  <c r="AL23" i="54"/>
  <c r="AL24" i="54" s="1"/>
  <c r="AL9" i="54" s="1"/>
  <c r="AL14" i="54" s="1"/>
  <c r="H17" i="54" s="1"/>
  <c r="H19" i="54" s="1"/>
  <c r="AK20" i="53"/>
  <c r="AJ23" i="53"/>
  <c r="AJ24" i="53" s="1"/>
  <c r="AJ9" i="53" s="1"/>
  <c r="AJ14" i="53" s="1"/>
  <c r="AK21" i="52"/>
  <c r="AK22" i="52" s="1"/>
  <c r="AJ21" i="51"/>
  <c r="AJ22" i="51" s="1"/>
  <c r="AM20" i="50"/>
  <c r="AL23" i="50"/>
  <c r="AL24" i="50" s="1"/>
  <c r="AL9" i="50" s="1"/>
  <c r="AL14" i="50" s="1"/>
  <c r="H17" i="50" s="1"/>
  <c r="H19" i="50" s="1"/>
  <c r="AK21" i="49"/>
  <c r="AK22" i="49" s="1"/>
  <c r="AK21" i="48"/>
  <c r="AK22" i="48" s="1"/>
  <c r="AK21" i="47"/>
  <c r="AK22" i="47" s="1"/>
  <c r="AK21" i="46"/>
  <c r="AK22" i="46" s="1"/>
  <c r="AJ21" i="45"/>
  <c r="AJ22" i="45" s="1"/>
  <c r="AK20" i="44"/>
  <c r="AJ23" i="44"/>
  <c r="AJ24" i="44" s="1"/>
  <c r="AJ9" i="44" s="1"/>
  <c r="AJ14" i="44" s="1"/>
  <c r="AK20" i="43"/>
  <c r="AJ23" i="43"/>
  <c r="AJ24" i="43" s="1"/>
  <c r="AJ9" i="43" s="1"/>
  <c r="AJ14" i="43" s="1"/>
  <c r="AK20" i="42"/>
  <c r="AJ23" i="42"/>
  <c r="AJ24" i="42" s="1"/>
  <c r="AJ9" i="42" s="1"/>
  <c r="AJ14" i="42" s="1"/>
  <c r="AK20" i="41"/>
  <c r="AJ23" i="41"/>
  <c r="AJ24" i="41" s="1"/>
  <c r="AJ9" i="41" s="1"/>
  <c r="AJ14" i="41" s="1"/>
  <c r="AJ21" i="40"/>
  <c r="AJ22" i="40" s="1"/>
  <c r="AL20" i="39"/>
  <c r="AK23" i="39"/>
  <c r="AK24" i="39" s="1"/>
  <c r="AK9" i="39" s="1"/>
  <c r="AK14" i="39" s="1"/>
  <c r="AK21" i="38"/>
  <c r="AK22" i="38" s="1"/>
  <c r="AK21" i="36"/>
  <c r="AK22" i="36" s="1"/>
  <c r="AK21" i="35"/>
  <c r="AK22" i="35" s="1"/>
  <c r="AM20" i="34"/>
  <c r="AL23" i="34"/>
  <c r="AL24" i="34" s="1"/>
  <c r="AL9" i="34" s="1"/>
  <c r="AL14" i="34" s="1"/>
  <c r="H17" i="34" s="1"/>
  <c r="H19" i="34" s="1"/>
  <c r="AK21" i="33"/>
  <c r="AK22" i="33" s="1"/>
  <c r="AK20" i="32"/>
  <c r="AJ23" i="32"/>
  <c r="AJ24" i="32" s="1"/>
  <c r="AJ9" i="32" s="1"/>
  <c r="AJ14" i="32" s="1"/>
  <c r="AK20" i="31"/>
  <c r="AJ23" i="31"/>
  <c r="AJ24" i="31" s="1"/>
  <c r="AJ9" i="31" s="1"/>
  <c r="AJ14" i="31" s="1"/>
  <c r="AL20" i="30"/>
  <c r="AK23" i="30"/>
  <c r="AK24" i="30" s="1"/>
  <c r="AK9" i="30" s="1"/>
  <c r="AK14" i="30" s="1"/>
  <c r="AJ21" i="29"/>
  <c r="AJ22" i="29" s="1"/>
  <c r="AK21" i="28"/>
  <c r="AK22" i="28" s="1"/>
  <c r="AL20" i="27"/>
  <c r="AK23" i="27"/>
  <c r="AK24" i="27" s="1"/>
  <c r="AK9" i="27" s="1"/>
  <c r="AK14" i="27" s="1"/>
  <c r="AJ21" i="25"/>
  <c r="AJ22" i="25" s="1"/>
  <c r="AJ21" i="24"/>
  <c r="AJ22" i="24" s="1"/>
  <c r="AK20" i="23"/>
  <c r="AJ23" i="23"/>
  <c r="AJ24" i="23" s="1"/>
  <c r="AJ9" i="23" s="1"/>
  <c r="AJ14" i="23" s="1"/>
  <c r="AK21" i="22"/>
  <c r="AK22" i="22" s="1"/>
  <c r="AK21" i="21"/>
  <c r="AK22" i="21" s="1"/>
  <c r="AK21" i="20"/>
  <c r="AK22" i="20" s="1"/>
  <c r="AL21" i="19"/>
  <c r="AL22" i="19" s="1"/>
  <c r="AJ21" i="18"/>
  <c r="AJ22" i="18" s="1"/>
  <c r="AL21" i="17"/>
  <c r="AL22" i="17" s="1"/>
  <c r="AK20" i="16"/>
  <c r="AJ23" i="16"/>
  <c r="AJ24" i="16" s="1"/>
  <c r="AJ9" i="16" s="1"/>
  <c r="AJ14" i="16" s="1"/>
  <c r="AK21" i="15"/>
  <c r="AK22" i="15" s="1"/>
  <c r="AL20" i="14"/>
  <c r="AK23" i="14"/>
  <c r="AK24" i="14" s="1"/>
  <c r="AK9" i="14" s="1"/>
  <c r="AK14" i="14" s="1"/>
  <c r="AQ20" i="68" l="1"/>
  <c r="AP23" i="68"/>
  <c r="AP24" i="68" s="1"/>
  <c r="AP9" i="68" s="1"/>
  <c r="AP14" i="68" s="1"/>
  <c r="AM21" i="66"/>
  <c r="AM22" i="66" s="1"/>
  <c r="AN20" i="66" s="1"/>
  <c r="AL20" i="65"/>
  <c r="AK23" i="65"/>
  <c r="AK24" i="65" s="1"/>
  <c r="AK9" i="65" s="1"/>
  <c r="AK14" i="65" s="1"/>
  <c r="AO21" i="64"/>
  <c r="AO22" i="64" s="1"/>
  <c r="AM21" i="63"/>
  <c r="AM22" i="63" s="1"/>
  <c r="AN20" i="63" s="1"/>
  <c r="AL21" i="62"/>
  <c r="AL22" i="62" s="1"/>
  <c r="AK20" i="61"/>
  <c r="AJ23" i="61"/>
  <c r="AJ24" i="61" s="1"/>
  <c r="AJ9" i="61" s="1"/>
  <c r="AJ14" i="61" s="1"/>
  <c r="AK21" i="60"/>
  <c r="AK22" i="60" s="1"/>
  <c r="AL20" i="59"/>
  <c r="AK23" i="59"/>
  <c r="AK24" i="59" s="1"/>
  <c r="AK9" i="59" s="1"/>
  <c r="AK14" i="59" s="1"/>
  <c r="AK21" i="58"/>
  <c r="AK22" i="58" s="1"/>
  <c r="AL21" i="57"/>
  <c r="AL22" i="57" s="1"/>
  <c r="AL20" i="56"/>
  <c r="AK23" i="56"/>
  <c r="AK24" i="56" s="1"/>
  <c r="AK9" i="56" s="1"/>
  <c r="AK14" i="56" s="1"/>
  <c r="AL20" i="55"/>
  <c r="AK23" i="55"/>
  <c r="AK24" i="55" s="1"/>
  <c r="AK9" i="55" s="1"/>
  <c r="AK14" i="55" s="1"/>
  <c r="AM21" i="54"/>
  <c r="AM22" i="54" s="1"/>
  <c r="AN20" i="54" s="1"/>
  <c r="AK21" i="53"/>
  <c r="AK22" i="53" s="1"/>
  <c r="AL20" i="52"/>
  <c r="AK23" i="52"/>
  <c r="AK24" i="52" s="1"/>
  <c r="AK9" i="52" s="1"/>
  <c r="AK14" i="52" s="1"/>
  <c r="AK20" i="51"/>
  <c r="AJ23" i="51"/>
  <c r="AJ24" i="51" s="1"/>
  <c r="AJ9" i="51" s="1"/>
  <c r="AJ14" i="51" s="1"/>
  <c r="AM21" i="50"/>
  <c r="AM22" i="50" s="1"/>
  <c r="AN20" i="50" s="1"/>
  <c r="AL20" i="49"/>
  <c r="AK23" i="49"/>
  <c r="AK24" i="49" s="1"/>
  <c r="AK9" i="49" s="1"/>
  <c r="AK14" i="49" s="1"/>
  <c r="AL20" i="48"/>
  <c r="AK23" i="48"/>
  <c r="AK24" i="48" s="1"/>
  <c r="AK9" i="48" s="1"/>
  <c r="AK14" i="48" s="1"/>
  <c r="AL20" i="47"/>
  <c r="AK23" i="47"/>
  <c r="AK24" i="47" s="1"/>
  <c r="AK9" i="47" s="1"/>
  <c r="AK14" i="47" s="1"/>
  <c r="AL20" i="46"/>
  <c r="AK23" i="46"/>
  <c r="AK24" i="46" s="1"/>
  <c r="AK9" i="46" s="1"/>
  <c r="AK14" i="46" s="1"/>
  <c r="AK20" i="45"/>
  <c r="AJ23" i="45"/>
  <c r="AJ24" i="45" s="1"/>
  <c r="AJ9" i="45" s="1"/>
  <c r="AJ14" i="45" s="1"/>
  <c r="AK21" i="44"/>
  <c r="AK22" i="44" s="1"/>
  <c r="AK21" i="43"/>
  <c r="AK22" i="43" s="1"/>
  <c r="AK21" i="42"/>
  <c r="AK22" i="42" s="1"/>
  <c r="AK21" i="41"/>
  <c r="AK22" i="41" s="1"/>
  <c r="AK20" i="40"/>
  <c r="AJ23" i="40"/>
  <c r="AJ24" i="40" s="1"/>
  <c r="AJ9" i="40" s="1"/>
  <c r="AJ14" i="40" s="1"/>
  <c r="AL21" i="39"/>
  <c r="AL22" i="39" s="1"/>
  <c r="AL20" i="38"/>
  <c r="AK23" i="38"/>
  <c r="AK24" i="38" s="1"/>
  <c r="AK9" i="38" s="1"/>
  <c r="AK14" i="38" s="1"/>
  <c r="AL20" i="36"/>
  <c r="AK23" i="36"/>
  <c r="AK24" i="36" s="1"/>
  <c r="AK9" i="36" s="1"/>
  <c r="AK14" i="36" s="1"/>
  <c r="AL20" i="35"/>
  <c r="AK23" i="35"/>
  <c r="AK24" i="35" s="1"/>
  <c r="AK9" i="35" s="1"/>
  <c r="AK14" i="35" s="1"/>
  <c r="AM21" i="34"/>
  <c r="AM22" i="34" s="1"/>
  <c r="AN20" i="34" s="1"/>
  <c r="AL20" i="33"/>
  <c r="AK23" i="33"/>
  <c r="AK24" i="33" s="1"/>
  <c r="AK9" i="33" s="1"/>
  <c r="AK14" i="33" s="1"/>
  <c r="AK21" i="32"/>
  <c r="AK22" i="32" s="1"/>
  <c r="AK21" i="31"/>
  <c r="AK22" i="31" s="1"/>
  <c r="AL21" i="30"/>
  <c r="AL22" i="30" s="1"/>
  <c r="AK20" i="29"/>
  <c r="AJ23" i="29"/>
  <c r="AJ24" i="29" s="1"/>
  <c r="AJ9" i="29" s="1"/>
  <c r="AJ14" i="29" s="1"/>
  <c r="AL20" i="28"/>
  <c r="AK23" i="28"/>
  <c r="AK24" i="28" s="1"/>
  <c r="AK9" i="28" s="1"/>
  <c r="AK14" i="28" s="1"/>
  <c r="AL21" i="27"/>
  <c r="AL22" i="27" s="1"/>
  <c r="AN20" i="26"/>
  <c r="AM23" i="26"/>
  <c r="AM24" i="26" s="1"/>
  <c r="AM9" i="26" s="1"/>
  <c r="AM14" i="26" s="1"/>
  <c r="AK20" i="25"/>
  <c r="AJ23" i="25"/>
  <c r="AJ24" i="25" s="1"/>
  <c r="AJ9" i="25" s="1"/>
  <c r="AJ14" i="25" s="1"/>
  <c r="AK20" i="24"/>
  <c r="AJ23" i="24"/>
  <c r="AJ24" i="24" s="1"/>
  <c r="AJ9" i="24" s="1"/>
  <c r="AJ14" i="24" s="1"/>
  <c r="AK21" i="23"/>
  <c r="AK22" i="23" s="1"/>
  <c r="AL20" i="22"/>
  <c r="AK23" i="22"/>
  <c r="AK24" i="22" s="1"/>
  <c r="AK9" i="22" s="1"/>
  <c r="AK14" i="22" s="1"/>
  <c r="AL20" i="21"/>
  <c r="AK23" i="21"/>
  <c r="AK24" i="21" s="1"/>
  <c r="AK9" i="21" s="1"/>
  <c r="AK14" i="21" s="1"/>
  <c r="AL20" i="20"/>
  <c r="AK23" i="20"/>
  <c r="AK24" i="20" s="1"/>
  <c r="AK9" i="20" s="1"/>
  <c r="AK14" i="20" s="1"/>
  <c r="AM20" i="19"/>
  <c r="AL23" i="19"/>
  <c r="AL24" i="19" s="1"/>
  <c r="AL9" i="19" s="1"/>
  <c r="AL14" i="19" s="1"/>
  <c r="H17" i="19" s="1"/>
  <c r="H19" i="19" s="1"/>
  <c r="AK20" i="18"/>
  <c r="AJ23" i="18"/>
  <c r="AJ24" i="18" s="1"/>
  <c r="AJ9" i="18" s="1"/>
  <c r="AJ14" i="18" s="1"/>
  <c r="AM20" i="17"/>
  <c r="AL23" i="17"/>
  <c r="AL24" i="17" s="1"/>
  <c r="AL9" i="17" s="1"/>
  <c r="AL14" i="17" s="1"/>
  <c r="H17" i="17" s="1"/>
  <c r="H19" i="17" s="1"/>
  <c r="AK21" i="16"/>
  <c r="AK22" i="16" s="1"/>
  <c r="AL20" i="15"/>
  <c r="AK23" i="15"/>
  <c r="AK24" i="15" s="1"/>
  <c r="AK9" i="15" s="1"/>
  <c r="AK14" i="15" s="1"/>
  <c r="AL21" i="14"/>
  <c r="AL22" i="14" s="1"/>
  <c r="AQ21" i="68" l="1"/>
  <c r="AQ22" i="68" s="1"/>
  <c r="AN21" i="66"/>
  <c r="AN22" i="66" s="1"/>
  <c r="AM23" i="66"/>
  <c r="AM24" i="66" s="1"/>
  <c r="AM9" i="66" s="1"/>
  <c r="AM14" i="66" s="1"/>
  <c r="AL21" i="65"/>
  <c r="AL22" i="65" s="1"/>
  <c r="AP20" i="64"/>
  <c r="AO23" i="64"/>
  <c r="AO24" i="64" s="1"/>
  <c r="AO9" i="64" s="1"/>
  <c r="AO14" i="64" s="1"/>
  <c r="AN21" i="63"/>
  <c r="AN22" i="63" s="1"/>
  <c r="AM23" i="63"/>
  <c r="AM24" i="63" s="1"/>
  <c r="AM9" i="63" s="1"/>
  <c r="AM14" i="63" s="1"/>
  <c r="AM20" i="62"/>
  <c r="AL23" i="62"/>
  <c r="AL24" i="62" s="1"/>
  <c r="AL9" i="62" s="1"/>
  <c r="AL14" i="62" s="1"/>
  <c r="H17" i="62" s="1"/>
  <c r="H19" i="62" s="1"/>
  <c r="AK21" i="61"/>
  <c r="AK22" i="61" s="1"/>
  <c r="AL20" i="60"/>
  <c r="AK23" i="60"/>
  <c r="AK24" i="60" s="1"/>
  <c r="AK9" i="60" s="1"/>
  <c r="AK14" i="60" s="1"/>
  <c r="AL21" i="59"/>
  <c r="AL22" i="59" s="1"/>
  <c r="AL20" i="58"/>
  <c r="AK23" i="58"/>
  <c r="AK24" i="58" s="1"/>
  <c r="AK9" i="58" s="1"/>
  <c r="AK14" i="58" s="1"/>
  <c r="AM20" i="57"/>
  <c r="AL23" i="57"/>
  <c r="AL24" i="57" s="1"/>
  <c r="AL9" i="57" s="1"/>
  <c r="AL14" i="57" s="1"/>
  <c r="H17" i="57" s="1"/>
  <c r="H19" i="57" s="1"/>
  <c r="AL21" i="56"/>
  <c r="AL22" i="56" s="1"/>
  <c r="AL21" i="55"/>
  <c r="AL22" i="55" s="1"/>
  <c r="AN21" i="54"/>
  <c r="AN22" i="54" s="1"/>
  <c r="AM23" i="54"/>
  <c r="AM24" i="54" s="1"/>
  <c r="AM9" i="54" s="1"/>
  <c r="AM14" i="54" s="1"/>
  <c r="AL20" i="53"/>
  <c r="AK23" i="53"/>
  <c r="AK24" i="53" s="1"/>
  <c r="AK9" i="53" s="1"/>
  <c r="AK14" i="53" s="1"/>
  <c r="AL21" i="52"/>
  <c r="AL22" i="52" s="1"/>
  <c r="AK21" i="51"/>
  <c r="AK22" i="51" s="1"/>
  <c r="AN21" i="50"/>
  <c r="AN22" i="50" s="1"/>
  <c r="AM23" i="50"/>
  <c r="AM24" i="50" s="1"/>
  <c r="AM9" i="50" s="1"/>
  <c r="AM14" i="50" s="1"/>
  <c r="AL21" i="49"/>
  <c r="AL22" i="49" s="1"/>
  <c r="AL21" i="48"/>
  <c r="AL22" i="48" s="1"/>
  <c r="AL21" i="47"/>
  <c r="AL22" i="47" s="1"/>
  <c r="AL21" i="46"/>
  <c r="AL22" i="46" s="1"/>
  <c r="AK21" i="45"/>
  <c r="AK22" i="45" s="1"/>
  <c r="AL20" i="44"/>
  <c r="AK23" i="44"/>
  <c r="AK24" i="44" s="1"/>
  <c r="AK9" i="44" s="1"/>
  <c r="AK14" i="44" s="1"/>
  <c r="AL20" i="43"/>
  <c r="AK23" i="43"/>
  <c r="AK24" i="43" s="1"/>
  <c r="AK9" i="43" s="1"/>
  <c r="AK14" i="43" s="1"/>
  <c r="AL20" i="42"/>
  <c r="AK23" i="42"/>
  <c r="AK24" i="42" s="1"/>
  <c r="AK9" i="42" s="1"/>
  <c r="AK14" i="42" s="1"/>
  <c r="AL20" i="41"/>
  <c r="AK23" i="41"/>
  <c r="AK24" i="41" s="1"/>
  <c r="AK9" i="41" s="1"/>
  <c r="AK14" i="41" s="1"/>
  <c r="AK21" i="40"/>
  <c r="AK22" i="40" s="1"/>
  <c r="AM20" i="39"/>
  <c r="AL23" i="39"/>
  <c r="AL24" i="39" s="1"/>
  <c r="AL9" i="39" s="1"/>
  <c r="AL14" i="39" s="1"/>
  <c r="H17" i="39" s="1"/>
  <c r="H19" i="39" s="1"/>
  <c r="AL21" i="38"/>
  <c r="AL22" i="38" s="1"/>
  <c r="AL21" i="36"/>
  <c r="AL22" i="36" s="1"/>
  <c r="AL21" i="35"/>
  <c r="AL22" i="35" s="1"/>
  <c r="AM23" i="34"/>
  <c r="AM24" i="34" s="1"/>
  <c r="AM9" i="34" s="1"/>
  <c r="AM14" i="34" s="1"/>
  <c r="AN21" i="34"/>
  <c r="AN22" i="34" s="1"/>
  <c r="AL21" i="33"/>
  <c r="AL22" i="33" s="1"/>
  <c r="AL20" i="32"/>
  <c r="AK23" i="32"/>
  <c r="AK24" i="32" s="1"/>
  <c r="AK9" i="32" s="1"/>
  <c r="AK14" i="32" s="1"/>
  <c r="AL20" i="31"/>
  <c r="AK23" i="31"/>
  <c r="AK24" i="31" s="1"/>
  <c r="AK9" i="31" s="1"/>
  <c r="AK14" i="31" s="1"/>
  <c r="AM20" i="30"/>
  <c r="AL23" i="30"/>
  <c r="AL24" i="30" s="1"/>
  <c r="AL9" i="30" s="1"/>
  <c r="AL14" i="30" s="1"/>
  <c r="H17" i="30" s="1"/>
  <c r="H19" i="30" s="1"/>
  <c r="AK21" i="29"/>
  <c r="AK22" i="29" s="1"/>
  <c r="AL21" i="28"/>
  <c r="AL22" i="28" s="1"/>
  <c r="AM20" i="27"/>
  <c r="AL23" i="27"/>
  <c r="AL24" i="27" s="1"/>
  <c r="AL9" i="27" s="1"/>
  <c r="AL14" i="27" s="1"/>
  <c r="H17" i="27" s="1"/>
  <c r="H19" i="27" s="1"/>
  <c r="AN21" i="26"/>
  <c r="AN22" i="26" s="1"/>
  <c r="AK21" i="25"/>
  <c r="AK22" i="25" s="1"/>
  <c r="AK21" i="24"/>
  <c r="AK22" i="24" s="1"/>
  <c r="AL20" i="24" s="1"/>
  <c r="AL20" i="23"/>
  <c r="AK23" i="23"/>
  <c r="AK24" i="23" s="1"/>
  <c r="AK9" i="23" s="1"/>
  <c r="AK14" i="23" s="1"/>
  <c r="G17" i="23" s="1"/>
  <c r="G19" i="23" s="1"/>
  <c r="AL21" i="22"/>
  <c r="AL22" i="22" s="1"/>
  <c r="AL21" i="21"/>
  <c r="AL22" i="21" s="1"/>
  <c r="AL21" i="20"/>
  <c r="AL22" i="20" s="1"/>
  <c r="AM21" i="19"/>
  <c r="AM22" i="19"/>
  <c r="AN20" i="19" s="1"/>
  <c r="AK21" i="18"/>
  <c r="AK22" i="18" s="1"/>
  <c r="AM21" i="17"/>
  <c r="AM22" i="17"/>
  <c r="AN20" i="17" s="1"/>
  <c r="AL20" i="16"/>
  <c r="AK23" i="16"/>
  <c r="AK24" i="16" s="1"/>
  <c r="AK9" i="16" s="1"/>
  <c r="AK14" i="16" s="1"/>
  <c r="AL21" i="15"/>
  <c r="AL22" i="15" s="1"/>
  <c r="AM20" i="14"/>
  <c r="AL23" i="14"/>
  <c r="AL24" i="14" s="1"/>
  <c r="AL9" i="14" s="1"/>
  <c r="AL14" i="14" s="1"/>
  <c r="AO20" i="34" l="1"/>
  <c r="AN23" i="34"/>
  <c r="AN24" i="34" s="1"/>
  <c r="AN9" i="34" s="1"/>
  <c r="AN14" i="34" s="1"/>
  <c r="AR20" i="68"/>
  <c r="AQ23" i="68"/>
  <c r="AQ24" i="68" s="1"/>
  <c r="AQ9" i="68" s="1"/>
  <c r="AQ14" i="68" s="1"/>
  <c r="AO20" i="66"/>
  <c r="AN23" i="66"/>
  <c r="AN24" i="66" s="1"/>
  <c r="AN9" i="66" s="1"/>
  <c r="AN14" i="66" s="1"/>
  <c r="AM20" i="65"/>
  <c r="AL23" i="65"/>
  <c r="AL24" i="65" s="1"/>
  <c r="AL9" i="65" s="1"/>
  <c r="AL14" i="65" s="1"/>
  <c r="H17" i="65" s="1"/>
  <c r="H19" i="65" s="1"/>
  <c r="AP21" i="64"/>
  <c r="AP22" i="64" s="1"/>
  <c r="AO20" i="63"/>
  <c r="AN23" i="63"/>
  <c r="AN24" i="63" s="1"/>
  <c r="AN9" i="63" s="1"/>
  <c r="AN14" i="63" s="1"/>
  <c r="AM21" i="62"/>
  <c r="AM22" i="62" s="1"/>
  <c r="AN20" i="62" s="1"/>
  <c r="AL20" i="61"/>
  <c r="AK23" i="61"/>
  <c r="AK24" i="61" s="1"/>
  <c r="AK9" i="61" s="1"/>
  <c r="AK14" i="61" s="1"/>
  <c r="AL21" i="60"/>
  <c r="AL22" i="60" s="1"/>
  <c r="AM20" i="59"/>
  <c r="AL23" i="59"/>
  <c r="AL24" i="59" s="1"/>
  <c r="AL9" i="59" s="1"/>
  <c r="AL14" i="59" s="1"/>
  <c r="H17" i="59" s="1"/>
  <c r="H19" i="59" s="1"/>
  <c r="AL21" i="58"/>
  <c r="AL22" i="58" s="1"/>
  <c r="AM21" i="57"/>
  <c r="AM22" i="57" s="1"/>
  <c r="AM20" i="56"/>
  <c r="AL23" i="56"/>
  <c r="AL24" i="56" s="1"/>
  <c r="AL9" i="56" s="1"/>
  <c r="AL14" i="56" s="1"/>
  <c r="H17" i="56" s="1"/>
  <c r="H19" i="56" s="1"/>
  <c r="AM20" i="55"/>
  <c r="AL23" i="55"/>
  <c r="AL24" i="55" s="1"/>
  <c r="AL9" i="55" s="1"/>
  <c r="AL14" i="55" s="1"/>
  <c r="H17" i="55" s="1"/>
  <c r="H19" i="55" s="1"/>
  <c r="AO20" i="54"/>
  <c r="AN23" i="54"/>
  <c r="AN24" i="54" s="1"/>
  <c r="AN9" i="54" s="1"/>
  <c r="AN14" i="54" s="1"/>
  <c r="AL21" i="53"/>
  <c r="AL22" i="53" s="1"/>
  <c r="AM20" i="52"/>
  <c r="AL23" i="52"/>
  <c r="AL24" i="52" s="1"/>
  <c r="AL9" i="52" s="1"/>
  <c r="AL14" i="52" s="1"/>
  <c r="H17" i="52" s="1"/>
  <c r="H19" i="52" s="1"/>
  <c r="AL20" i="51"/>
  <c r="AK23" i="51"/>
  <c r="AK24" i="51" s="1"/>
  <c r="AK9" i="51" s="1"/>
  <c r="AK14" i="51" s="1"/>
  <c r="AO20" i="50"/>
  <c r="AN23" i="50"/>
  <c r="AN24" i="50" s="1"/>
  <c r="AN9" i="50" s="1"/>
  <c r="AN14" i="50" s="1"/>
  <c r="AM20" i="49"/>
  <c r="AL23" i="49"/>
  <c r="AL24" i="49" s="1"/>
  <c r="AL9" i="49" s="1"/>
  <c r="AL14" i="49" s="1"/>
  <c r="H17" i="49" s="1"/>
  <c r="H19" i="49" s="1"/>
  <c r="AM20" i="48"/>
  <c r="AL23" i="48"/>
  <c r="AL24" i="48" s="1"/>
  <c r="AL9" i="48" s="1"/>
  <c r="AL14" i="48" s="1"/>
  <c r="H17" i="48" s="1"/>
  <c r="H19" i="48" s="1"/>
  <c r="AM20" i="47"/>
  <c r="AL23" i="47"/>
  <c r="AL24" i="47" s="1"/>
  <c r="AL9" i="47" s="1"/>
  <c r="AL14" i="47" s="1"/>
  <c r="H17" i="47" s="1"/>
  <c r="H19" i="47" s="1"/>
  <c r="AM20" i="46"/>
  <c r="AL23" i="46"/>
  <c r="AL24" i="46" s="1"/>
  <c r="AL9" i="46" s="1"/>
  <c r="AL14" i="46" s="1"/>
  <c r="H17" i="46" s="1"/>
  <c r="H19" i="46" s="1"/>
  <c r="AL20" i="45"/>
  <c r="AK23" i="45"/>
  <c r="AK24" i="45" s="1"/>
  <c r="AK9" i="45" s="1"/>
  <c r="AK14" i="45" s="1"/>
  <c r="AL21" i="44"/>
  <c r="AL22" i="44" s="1"/>
  <c r="AL21" i="43"/>
  <c r="AL22" i="43" s="1"/>
  <c r="AL21" i="42"/>
  <c r="AL22" i="42" s="1"/>
  <c r="AL21" i="41"/>
  <c r="AL22" i="41" s="1"/>
  <c r="AL20" i="40"/>
  <c r="AK23" i="40"/>
  <c r="AK24" i="40" s="1"/>
  <c r="AK9" i="40" s="1"/>
  <c r="AK14" i="40" s="1"/>
  <c r="AM21" i="39"/>
  <c r="AM22" i="39" s="1"/>
  <c r="AM20" i="38"/>
  <c r="AL23" i="38"/>
  <c r="AL24" i="38" s="1"/>
  <c r="AL9" i="38" s="1"/>
  <c r="AL14" i="38" s="1"/>
  <c r="H17" i="38" s="1"/>
  <c r="H19" i="38" s="1"/>
  <c r="AM20" i="36"/>
  <c r="AL23" i="36"/>
  <c r="AL24" i="36" s="1"/>
  <c r="AL9" i="36" s="1"/>
  <c r="AL14" i="36" s="1"/>
  <c r="H17" i="36" s="1"/>
  <c r="H19" i="36" s="1"/>
  <c r="AM20" i="35"/>
  <c r="AL23" i="35"/>
  <c r="AL24" i="35" s="1"/>
  <c r="AL9" i="35" s="1"/>
  <c r="AL14" i="35" s="1"/>
  <c r="H17" i="35" s="1"/>
  <c r="H19" i="35" s="1"/>
  <c r="AO21" i="34"/>
  <c r="AO22" i="34" s="1"/>
  <c r="AM20" i="33"/>
  <c r="AL23" i="33"/>
  <c r="AL24" i="33" s="1"/>
  <c r="AL9" i="33" s="1"/>
  <c r="AL14" i="33" s="1"/>
  <c r="H17" i="33" s="1"/>
  <c r="H19" i="33" s="1"/>
  <c r="AL21" i="32"/>
  <c r="AL22" i="32" s="1"/>
  <c r="AL21" i="31"/>
  <c r="AL22" i="31" s="1"/>
  <c r="AM21" i="30"/>
  <c r="AM22" i="30"/>
  <c r="AN20" i="30" s="1"/>
  <c r="AL20" i="29"/>
  <c r="AK23" i="29"/>
  <c r="AK24" i="29" s="1"/>
  <c r="AK9" i="29" s="1"/>
  <c r="AK14" i="29" s="1"/>
  <c r="AM20" i="28"/>
  <c r="AL23" i="28"/>
  <c r="AL24" i="28" s="1"/>
  <c r="AL9" i="28" s="1"/>
  <c r="AL14" i="28" s="1"/>
  <c r="H17" i="28" s="1"/>
  <c r="H19" i="28" s="1"/>
  <c r="AM21" i="27"/>
  <c r="AM22" i="27"/>
  <c r="AN20" i="27" s="1"/>
  <c r="AM23" i="27"/>
  <c r="AM24" i="27" s="1"/>
  <c r="AM9" i="27" s="1"/>
  <c r="AM14" i="27" s="1"/>
  <c r="AO20" i="26"/>
  <c r="AN23" i="26"/>
  <c r="AN24" i="26" s="1"/>
  <c r="AN9" i="26" s="1"/>
  <c r="AN14" i="26" s="1"/>
  <c r="AL20" i="25"/>
  <c r="AK23" i="25"/>
  <c r="AK24" i="25" s="1"/>
  <c r="AK9" i="25" s="1"/>
  <c r="AK14" i="25" s="1"/>
  <c r="G17" i="25" s="1"/>
  <c r="G19" i="25" s="1"/>
  <c r="AL21" i="24"/>
  <c r="AL22" i="24" s="1"/>
  <c r="AK23" i="24"/>
  <c r="AK24" i="24" s="1"/>
  <c r="AK9" i="24" s="1"/>
  <c r="AK14" i="24" s="1"/>
  <c r="G17" i="24" s="1"/>
  <c r="G19" i="24" s="1"/>
  <c r="AL21" i="23"/>
  <c r="AL22" i="23"/>
  <c r="AM20" i="23" s="1"/>
  <c r="AM20" i="22"/>
  <c r="AL23" i="22"/>
  <c r="AL24" i="22" s="1"/>
  <c r="AL9" i="22" s="1"/>
  <c r="AL14" i="22" s="1"/>
  <c r="H17" i="22" s="1"/>
  <c r="H19" i="22" s="1"/>
  <c r="AM20" i="21"/>
  <c r="AL23" i="21"/>
  <c r="AL24" i="21" s="1"/>
  <c r="AL9" i="21" s="1"/>
  <c r="AL14" i="21" s="1"/>
  <c r="H17" i="21" s="1"/>
  <c r="H19" i="21" s="1"/>
  <c r="AM20" i="20"/>
  <c r="AL23" i="20"/>
  <c r="AL24" i="20" s="1"/>
  <c r="AL9" i="20" s="1"/>
  <c r="AL14" i="20" s="1"/>
  <c r="H17" i="20" s="1"/>
  <c r="H19" i="20" s="1"/>
  <c r="AM23" i="19"/>
  <c r="AM24" i="19" s="1"/>
  <c r="AM9" i="19" s="1"/>
  <c r="AM14" i="19" s="1"/>
  <c r="AN21" i="19"/>
  <c r="AN22" i="19" s="1"/>
  <c r="AL20" i="18"/>
  <c r="AK23" i="18"/>
  <c r="AK24" i="18" s="1"/>
  <c r="AK9" i="18" s="1"/>
  <c r="AK14" i="18" s="1"/>
  <c r="AN21" i="17"/>
  <c r="AN22" i="17" s="1"/>
  <c r="AM23" i="17"/>
  <c r="AM24" i="17" s="1"/>
  <c r="AM9" i="17" s="1"/>
  <c r="AM14" i="17" s="1"/>
  <c r="AL21" i="16"/>
  <c r="AL22" i="16" s="1"/>
  <c r="AM20" i="15"/>
  <c r="AL23" i="15"/>
  <c r="AL24" i="15" s="1"/>
  <c r="AL9" i="15" s="1"/>
  <c r="AL14" i="15" s="1"/>
  <c r="H17" i="15" s="1"/>
  <c r="H19" i="15" s="1"/>
  <c r="AM21" i="14"/>
  <c r="AM22" i="14"/>
  <c r="AN20" i="14" s="1"/>
  <c r="AO20" i="17" l="1"/>
  <c r="AN23" i="17"/>
  <c r="AN24" i="17" s="1"/>
  <c r="AN9" i="17" s="1"/>
  <c r="AN14" i="17" s="1"/>
  <c r="AL23" i="23"/>
  <c r="AL24" i="23" s="1"/>
  <c r="AL9" i="23" s="1"/>
  <c r="AL14" i="23" s="1"/>
  <c r="AM23" i="30"/>
  <c r="AM24" i="30" s="1"/>
  <c r="AM9" i="30" s="1"/>
  <c r="AM14" i="30" s="1"/>
  <c r="AN20" i="39"/>
  <c r="AM23" i="39"/>
  <c r="AM24" i="39" s="1"/>
  <c r="AM9" i="39" s="1"/>
  <c r="AM14" i="39" s="1"/>
  <c r="AR21" i="68"/>
  <c r="AR22" i="68" s="1"/>
  <c r="AO21" i="66"/>
  <c r="AO22" i="66" s="1"/>
  <c r="AM21" i="65"/>
  <c r="AM22" i="65"/>
  <c r="AN20" i="65" s="1"/>
  <c r="AQ20" i="64"/>
  <c r="AP23" i="64"/>
  <c r="AP24" i="64" s="1"/>
  <c r="AP9" i="64" s="1"/>
  <c r="AP14" i="64" s="1"/>
  <c r="AO21" i="63"/>
  <c r="AO22" i="63" s="1"/>
  <c r="AN21" i="62"/>
  <c r="AN22" i="62" s="1"/>
  <c r="AM23" i="62"/>
  <c r="AM24" i="62" s="1"/>
  <c r="AM9" i="62" s="1"/>
  <c r="AM14" i="62" s="1"/>
  <c r="AL21" i="61"/>
  <c r="AL22" i="61" s="1"/>
  <c r="AM20" i="60"/>
  <c r="AL23" i="60"/>
  <c r="AL24" i="60" s="1"/>
  <c r="AL9" i="60" s="1"/>
  <c r="AL14" i="60" s="1"/>
  <c r="H17" i="60" s="1"/>
  <c r="H19" i="60" s="1"/>
  <c r="AM21" i="59"/>
  <c r="AM22" i="59"/>
  <c r="AN20" i="59" s="1"/>
  <c r="AM20" i="58"/>
  <c r="AL23" i="58"/>
  <c r="AL24" i="58" s="1"/>
  <c r="AL9" i="58" s="1"/>
  <c r="AL14" i="58" s="1"/>
  <c r="H17" i="58" s="1"/>
  <c r="H19" i="58" s="1"/>
  <c r="AN20" i="57"/>
  <c r="AM23" i="57"/>
  <c r="AM24" i="57" s="1"/>
  <c r="AM9" i="57" s="1"/>
  <c r="AM14" i="57" s="1"/>
  <c r="AM21" i="56"/>
  <c r="AM22" i="56" s="1"/>
  <c r="AM21" i="55"/>
  <c r="AM22" i="55" s="1"/>
  <c r="AO21" i="54"/>
  <c r="AO22" i="54" s="1"/>
  <c r="AP20" i="54" s="1"/>
  <c r="AM20" i="53"/>
  <c r="AL23" i="53"/>
  <c r="AL24" i="53" s="1"/>
  <c r="AL9" i="53" s="1"/>
  <c r="AL14" i="53" s="1"/>
  <c r="H17" i="53" s="1"/>
  <c r="H19" i="53" s="1"/>
  <c r="AM21" i="52"/>
  <c r="AM22" i="52" s="1"/>
  <c r="AL21" i="51"/>
  <c r="AL22" i="51" s="1"/>
  <c r="AO21" i="50"/>
  <c r="AO22" i="50" s="1"/>
  <c r="AM21" i="49"/>
  <c r="AM22" i="49"/>
  <c r="AN20" i="49" s="1"/>
  <c r="AM21" i="48"/>
  <c r="AM22" i="48"/>
  <c r="AN20" i="48" s="1"/>
  <c r="AM21" i="47"/>
  <c r="AM22" i="47" s="1"/>
  <c r="AN20" i="47" s="1"/>
  <c r="AM21" i="46"/>
  <c r="AM22" i="46" s="1"/>
  <c r="AL21" i="45"/>
  <c r="AL22" i="45" s="1"/>
  <c r="AM20" i="44"/>
  <c r="AL23" i="44"/>
  <c r="AL24" i="44" s="1"/>
  <c r="AL9" i="44" s="1"/>
  <c r="AL14" i="44" s="1"/>
  <c r="H17" i="44" s="1"/>
  <c r="H19" i="44" s="1"/>
  <c r="AM20" i="43"/>
  <c r="AL23" i="43"/>
  <c r="AL24" i="43" s="1"/>
  <c r="AL9" i="43" s="1"/>
  <c r="AL14" i="43" s="1"/>
  <c r="H17" i="43" s="1"/>
  <c r="H19" i="43" s="1"/>
  <c r="AM20" i="42"/>
  <c r="AL23" i="42"/>
  <c r="AL24" i="42" s="1"/>
  <c r="AL9" i="42" s="1"/>
  <c r="AL14" i="42" s="1"/>
  <c r="H17" i="42" s="1"/>
  <c r="H19" i="42" s="1"/>
  <c r="AM20" i="41"/>
  <c r="AL23" i="41"/>
  <c r="AL24" i="41" s="1"/>
  <c r="AL9" i="41" s="1"/>
  <c r="AL14" i="41" s="1"/>
  <c r="H17" i="41" s="1"/>
  <c r="H19" i="41" s="1"/>
  <c r="AL21" i="40"/>
  <c r="AL22" i="40" s="1"/>
  <c r="AN21" i="39"/>
  <c r="AN23" i="39"/>
  <c r="AN24" i="39" s="1"/>
  <c r="AN9" i="39" s="1"/>
  <c r="AN14" i="39" s="1"/>
  <c r="AN22" i="39"/>
  <c r="AO20" i="39" s="1"/>
  <c r="AM21" i="38"/>
  <c r="AM22" i="38" s="1"/>
  <c r="AM21" i="36"/>
  <c r="AM22" i="36" s="1"/>
  <c r="AM21" i="35"/>
  <c r="AM22" i="35"/>
  <c r="AN20" i="35" s="1"/>
  <c r="AP20" i="34"/>
  <c r="AO23" i="34"/>
  <c r="AO24" i="34" s="1"/>
  <c r="AO9" i="34" s="1"/>
  <c r="AO14" i="34" s="1"/>
  <c r="AM21" i="33"/>
  <c r="AM22" i="33"/>
  <c r="AN20" i="33" s="1"/>
  <c r="AM20" i="32"/>
  <c r="AL23" i="32"/>
  <c r="AL24" i="32" s="1"/>
  <c r="AL9" i="32" s="1"/>
  <c r="AL14" i="32" s="1"/>
  <c r="H17" i="32" s="1"/>
  <c r="H19" i="32" s="1"/>
  <c r="AM20" i="31"/>
  <c r="AL23" i="31"/>
  <c r="AL24" i="31" s="1"/>
  <c r="AL9" i="31" s="1"/>
  <c r="AL14" i="31" s="1"/>
  <c r="H17" i="31" s="1"/>
  <c r="H19" i="31" s="1"/>
  <c r="AN21" i="30"/>
  <c r="AN22" i="30" s="1"/>
  <c r="AO20" i="30" s="1"/>
  <c r="AL21" i="29"/>
  <c r="AL22" i="29" s="1"/>
  <c r="AM21" i="28"/>
  <c r="AM22" i="28" s="1"/>
  <c r="AN21" i="27"/>
  <c r="AN22" i="27" s="1"/>
  <c r="AO21" i="26"/>
  <c r="AO22" i="26" s="1"/>
  <c r="AL21" i="25"/>
  <c r="AL22" i="25" s="1"/>
  <c r="AM20" i="25" s="1"/>
  <c r="AM20" i="24"/>
  <c r="AL23" i="24"/>
  <c r="AL24" i="24" s="1"/>
  <c r="AL9" i="24" s="1"/>
  <c r="AL14" i="24" s="1"/>
  <c r="AM21" i="23"/>
  <c r="AM22" i="23" s="1"/>
  <c r="AN20" i="23" s="1"/>
  <c r="AM21" i="22"/>
  <c r="AM22" i="22"/>
  <c r="AN20" i="22" s="1"/>
  <c r="AM23" i="22"/>
  <c r="AM24" i="22" s="1"/>
  <c r="AM9" i="22" s="1"/>
  <c r="AM14" i="22" s="1"/>
  <c r="AM21" i="21"/>
  <c r="AM22" i="21"/>
  <c r="AN20" i="21" s="1"/>
  <c r="AM21" i="20"/>
  <c r="AM22" i="20"/>
  <c r="AN20" i="20" s="1"/>
  <c r="AO20" i="19"/>
  <c r="AN23" i="19"/>
  <c r="AN24" i="19" s="1"/>
  <c r="AN9" i="19" s="1"/>
  <c r="AN14" i="19" s="1"/>
  <c r="AL21" i="18"/>
  <c r="AL22" i="18" s="1"/>
  <c r="AO21" i="17"/>
  <c r="AO22" i="17" s="1"/>
  <c r="AM20" i="16"/>
  <c r="AL23" i="16"/>
  <c r="AL24" i="16" s="1"/>
  <c r="AL9" i="16" s="1"/>
  <c r="AL14" i="16" s="1"/>
  <c r="H17" i="16" s="1"/>
  <c r="H19" i="16" s="1"/>
  <c r="AM21" i="15"/>
  <c r="AM22" i="15"/>
  <c r="AN20" i="15" s="1"/>
  <c r="AM23" i="14"/>
  <c r="AM24" i="14" s="1"/>
  <c r="AM9" i="14" s="1"/>
  <c r="AM14" i="14" s="1"/>
  <c r="AN21" i="14"/>
  <c r="AN22" i="14" s="1"/>
  <c r="AN20" i="28" l="1"/>
  <c r="AM23" i="28"/>
  <c r="AM24" i="28" s="1"/>
  <c r="AM9" i="28" s="1"/>
  <c r="AM14" i="28" s="1"/>
  <c r="AM23" i="33"/>
  <c r="AM24" i="33" s="1"/>
  <c r="AM9" i="33" s="1"/>
  <c r="AM14" i="33" s="1"/>
  <c r="AM23" i="59"/>
  <c r="AM24" i="59" s="1"/>
  <c r="AM9" i="59" s="1"/>
  <c r="AM14" i="59" s="1"/>
  <c r="AM23" i="49"/>
  <c r="AM24" i="49" s="1"/>
  <c r="AM9" i="49" s="1"/>
  <c r="AM14" i="49" s="1"/>
  <c r="AN20" i="38"/>
  <c r="AM23" i="38"/>
  <c r="AM24" i="38" s="1"/>
  <c r="AM9" i="38" s="1"/>
  <c r="AM14" i="38" s="1"/>
  <c r="AN20" i="36"/>
  <c r="AM23" i="36"/>
  <c r="AM24" i="36" s="1"/>
  <c r="AM9" i="36" s="1"/>
  <c r="AM14" i="36" s="1"/>
  <c r="AS20" i="68"/>
  <c r="AR23" i="68"/>
  <c r="AR24" i="68" s="1"/>
  <c r="AR9" i="68" s="1"/>
  <c r="AR14" i="68" s="1"/>
  <c r="AP20" i="66"/>
  <c r="AO23" i="66"/>
  <c r="AO24" i="66" s="1"/>
  <c r="AO9" i="66" s="1"/>
  <c r="AO14" i="66" s="1"/>
  <c r="AN21" i="65"/>
  <c r="AN22" i="65" s="1"/>
  <c r="AM23" i="65"/>
  <c r="AM24" i="65" s="1"/>
  <c r="AM9" i="65" s="1"/>
  <c r="AM14" i="65" s="1"/>
  <c r="AQ21" i="64"/>
  <c r="AQ22" i="64" s="1"/>
  <c r="AP20" i="63"/>
  <c r="AO23" i="63"/>
  <c r="AO24" i="63" s="1"/>
  <c r="AO9" i="63" s="1"/>
  <c r="AO14" i="63" s="1"/>
  <c r="AO20" i="62"/>
  <c r="AN23" i="62"/>
  <c r="AN24" i="62" s="1"/>
  <c r="AN9" i="62" s="1"/>
  <c r="AN14" i="62" s="1"/>
  <c r="AM20" i="61"/>
  <c r="AL23" i="61"/>
  <c r="AL24" i="61" s="1"/>
  <c r="AL9" i="61" s="1"/>
  <c r="AL14" i="61" s="1"/>
  <c r="H17" i="61" s="1"/>
  <c r="H19" i="61" s="1"/>
  <c r="AM21" i="60"/>
  <c r="AM22" i="60" s="1"/>
  <c r="AN21" i="59"/>
  <c r="AN22" i="59" s="1"/>
  <c r="AO20" i="59" s="1"/>
  <c r="AM21" i="58"/>
  <c r="AM22" i="58" s="1"/>
  <c r="AN21" i="57"/>
  <c r="AN22" i="57" s="1"/>
  <c r="AO20" i="57" s="1"/>
  <c r="AN20" i="56"/>
  <c r="AM23" i="56"/>
  <c r="AM24" i="56" s="1"/>
  <c r="AM9" i="56" s="1"/>
  <c r="AM14" i="56" s="1"/>
  <c r="AN20" i="55"/>
  <c r="AM23" i="55"/>
  <c r="AM24" i="55" s="1"/>
  <c r="AM9" i="55" s="1"/>
  <c r="AM14" i="55" s="1"/>
  <c r="AP21" i="54"/>
  <c r="AP22" i="54" s="1"/>
  <c r="AO23" i="54"/>
  <c r="AO24" i="54" s="1"/>
  <c r="AO9" i="54" s="1"/>
  <c r="AO14" i="54" s="1"/>
  <c r="AM21" i="53"/>
  <c r="AM22" i="53" s="1"/>
  <c r="AN20" i="52"/>
  <c r="AN21" i="52" s="1"/>
  <c r="AN22" i="52" s="1"/>
  <c r="AM23" i="52"/>
  <c r="AM24" i="52" s="1"/>
  <c r="AM9" i="52" s="1"/>
  <c r="AM14" i="52" s="1"/>
  <c r="AM20" i="51"/>
  <c r="AL23" i="51"/>
  <c r="AL24" i="51" s="1"/>
  <c r="AL9" i="51" s="1"/>
  <c r="AL14" i="51" s="1"/>
  <c r="H17" i="51" s="1"/>
  <c r="H19" i="51" s="1"/>
  <c r="AP20" i="50"/>
  <c r="AO23" i="50"/>
  <c r="AO24" i="50" s="1"/>
  <c r="AO9" i="50" s="1"/>
  <c r="AO14" i="50" s="1"/>
  <c r="AN21" i="49"/>
  <c r="AN22" i="49" s="1"/>
  <c r="AN21" i="48"/>
  <c r="AN22" i="48" s="1"/>
  <c r="AM23" i="48"/>
  <c r="AM24" i="48" s="1"/>
  <c r="AM9" i="48" s="1"/>
  <c r="AM14" i="48" s="1"/>
  <c r="AM23" i="47"/>
  <c r="AM24" i="47" s="1"/>
  <c r="AM9" i="47" s="1"/>
  <c r="AM14" i="47" s="1"/>
  <c r="AN21" i="47"/>
  <c r="AN22" i="47" s="1"/>
  <c r="AN20" i="46"/>
  <c r="AM23" i="46"/>
  <c r="AM24" i="46" s="1"/>
  <c r="AM9" i="46" s="1"/>
  <c r="AM14" i="46" s="1"/>
  <c r="AM20" i="45"/>
  <c r="AL23" i="45"/>
  <c r="AL24" i="45" s="1"/>
  <c r="AL9" i="45" s="1"/>
  <c r="AL14" i="45" s="1"/>
  <c r="H17" i="45" s="1"/>
  <c r="H19" i="45" s="1"/>
  <c r="AM21" i="44"/>
  <c r="AM22" i="44" s="1"/>
  <c r="AN20" i="44" s="1"/>
  <c r="AM21" i="43"/>
  <c r="AM22" i="43" s="1"/>
  <c r="AM21" i="42"/>
  <c r="AM22" i="42"/>
  <c r="AN20" i="42" s="1"/>
  <c r="AM21" i="41"/>
  <c r="AM22" i="41" s="1"/>
  <c r="AM20" i="40"/>
  <c r="AL23" i="40"/>
  <c r="AL24" i="40" s="1"/>
  <c r="AL9" i="40" s="1"/>
  <c r="AL14" i="40" s="1"/>
  <c r="H17" i="40" s="1"/>
  <c r="H19" i="40" s="1"/>
  <c r="AO21" i="39"/>
  <c r="AO22" i="39" s="1"/>
  <c r="AN21" i="38"/>
  <c r="AN22" i="38" s="1"/>
  <c r="AN21" i="36"/>
  <c r="AN22" i="36" s="1"/>
  <c r="AO20" i="36" s="1"/>
  <c r="AN21" i="35"/>
  <c r="AN22" i="35" s="1"/>
  <c r="AM23" i="35"/>
  <c r="AM24" i="35" s="1"/>
  <c r="AM9" i="35" s="1"/>
  <c r="AM14" i="35" s="1"/>
  <c r="AP21" i="34"/>
  <c r="AP22" i="34" s="1"/>
  <c r="AN21" i="33"/>
  <c r="AN22" i="33" s="1"/>
  <c r="AM21" i="32"/>
  <c r="AM22" i="32" s="1"/>
  <c r="AM21" i="31"/>
  <c r="AM22" i="31"/>
  <c r="AN20" i="31" s="1"/>
  <c r="AO21" i="30"/>
  <c r="AO22" i="30" s="1"/>
  <c r="AN23" i="30"/>
  <c r="AN24" i="30" s="1"/>
  <c r="AN9" i="30" s="1"/>
  <c r="AN14" i="30" s="1"/>
  <c r="AM20" i="29"/>
  <c r="AL23" i="29"/>
  <c r="AL24" i="29" s="1"/>
  <c r="AL9" i="29" s="1"/>
  <c r="AL14" i="29" s="1"/>
  <c r="H17" i="29" s="1"/>
  <c r="H19" i="29" s="1"/>
  <c r="AN21" i="28"/>
  <c r="AN22" i="28" s="1"/>
  <c r="AO20" i="28" s="1"/>
  <c r="AO20" i="27"/>
  <c r="AN23" i="27"/>
  <c r="AN24" i="27" s="1"/>
  <c r="AN9" i="27" s="1"/>
  <c r="AN14" i="27" s="1"/>
  <c r="AP20" i="26"/>
  <c r="AO23" i="26"/>
  <c r="AO24" i="26" s="1"/>
  <c r="AO9" i="26" s="1"/>
  <c r="AO14" i="26" s="1"/>
  <c r="AL23" i="25"/>
  <c r="AL24" i="25" s="1"/>
  <c r="AL9" i="25" s="1"/>
  <c r="AL14" i="25" s="1"/>
  <c r="AM21" i="25"/>
  <c r="AM22" i="25" s="1"/>
  <c r="AM21" i="24"/>
  <c r="AM22" i="24" s="1"/>
  <c r="AN20" i="24" s="1"/>
  <c r="AN21" i="23"/>
  <c r="AN22" i="23" s="1"/>
  <c r="AM23" i="23"/>
  <c r="AM24" i="23" s="1"/>
  <c r="AM9" i="23" s="1"/>
  <c r="AM14" i="23" s="1"/>
  <c r="AN21" i="22"/>
  <c r="AN22" i="22" s="1"/>
  <c r="AN21" i="21"/>
  <c r="AN22" i="21" s="1"/>
  <c r="AM23" i="21"/>
  <c r="AM24" i="21" s="1"/>
  <c r="AM9" i="21" s="1"/>
  <c r="AM14" i="21" s="1"/>
  <c r="AM23" i="20"/>
  <c r="AM24" i="20" s="1"/>
  <c r="AM9" i="20" s="1"/>
  <c r="AM14" i="20" s="1"/>
  <c r="AN21" i="20"/>
  <c r="AN22" i="20" s="1"/>
  <c r="AO21" i="19"/>
  <c r="AO22" i="19" s="1"/>
  <c r="AM20" i="18"/>
  <c r="AL23" i="18"/>
  <c r="AL24" i="18" s="1"/>
  <c r="AL9" i="18" s="1"/>
  <c r="AL14" i="18" s="1"/>
  <c r="H17" i="18" s="1"/>
  <c r="H19" i="18" s="1"/>
  <c r="AP20" i="17"/>
  <c r="AO23" i="17"/>
  <c r="AO24" i="17" s="1"/>
  <c r="AO9" i="17" s="1"/>
  <c r="AO14" i="17" s="1"/>
  <c r="AM21" i="16"/>
  <c r="AM22" i="16" s="1"/>
  <c r="AN21" i="15"/>
  <c r="AN22" i="15" s="1"/>
  <c r="AM23" i="15"/>
  <c r="AM24" i="15" s="1"/>
  <c r="AM9" i="15" s="1"/>
  <c r="AM14" i="15" s="1"/>
  <c r="AO20" i="14"/>
  <c r="AN23" i="14"/>
  <c r="AN24" i="14" s="1"/>
  <c r="AN9" i="14" s="1"/>
  <c r="AN14" i="14" s="1"/>
  <c r="AN20" i="32" l="1"/>
  <c r="AM23" i="32"/>
  <c r="AM24" i="32" s="1"/>
  <c r="AM9" i="32" s="1"/>
  <c r="AM14" i="32" s="1"/>
  <c r="AN20" i="16"/>
  <c r="AM23" i="16"/>
  <c r="AM24" i="16" s="1"/>
  <c r="AM9" i="16" s="1"/>
  <c r="AM14" i="16" s="1"/>
  <c r="AM23" i="31"/>
  <c r="AM24" i="31" s="1"/>
  <c r="AM9" i="31" s="1"/>
  <c r="AM14" i="31" s="1"/>
  <c r="AN20" i="43"/>
  <c r="AM23" i="43"/>
  <c r="AM24" i="43" s="1"/>
  <c r="AM9" i="43" s="1"/>
  <c r="AM14" i="43" s="1"/>
  <c r="AN20" i="41"/>
  <c r="AN21" i="41" s="1"/>
  <c r="AN22" i="41" s="1"/>
  <c r="AM23" i="41"/>
  <c r="AM24" i="41" s="1"/>
  <c r="AM9" i="41" s="1"/>
  <c r="AM14" i="41" s="1"/>
  <c r="AS21" i="68"/>
  <c r="AS22" i="68"/>
  <c r="AT20" i="68" s="1"/>
  <c r="AP21" i="66"/>
  <c r="AP22" i="66" s="1"/>
  <c r="AO20" i="65"/>
  <c r="AN23" i="65"/>
  <c r="AN24" i="65" s="1"/>
  <c r="AN9" i="65" s="1"/>
  <c r="AN14" i="65" s="1"/>
  <c r="AR20" i="64"/>
  <c r="AQ23" i="64"/>
  <c r="AQ24" i="64" s="1"/>
  <c r="AQ9" i="64" s="1"/>
  <c r="AQ14" i="64" s="1"/>
  <c r="AP21" i="63"/>
  <c r="AP22" i="63" s="1"/>
  <c r="AO21" i="62"/>
  <c r="AO22" i="62" s="1"/>
  <c r="AM21" i="61"/>
  <c r="AM22" i="61" s="1"/>
  <c r="AN20" i="60"/>
  <c r="AM23" i="60"/>
  <c r="AM24" i="60" s="1"/>
  <c r="AM9" i="60" s="1"/>
  <c r="AM14" i="60" s="1"/>
  <c r="AO21" i="59"/>
  <c r="AO22" i="59" s="1"/>
  <c r="AN23" i="59"/>
  <c r="AN24" i="59" s="1"/>
  <c r="AN9" i="59" s="1"/>
  <c r="AN14" i="59" s="1"/>
  <c r="AN20" i="58"/>
  <c r="AM23" i="58"/>
  <c r="AM24" i="58" s="1"/>
  <c r="AM9" i="58" s="1"/>
  <c r="AM14" i="58" s="1"/>
  <c r="AN21" i="58"/>
  <c r="AN22" i="58" s="1"/>
  <c r="AO21" i="57"/>
  <c r="AO22" i="57" s="1"/>
  <c r="AN23" i="57"/>
  <c r="AN24" i="57" s="1"/>
  <c r="AN9" i="57" s="1"/>
  <c r="AN14" i="57" s="1"/>
  <c r="AN21" i="56"/>
  <c r="AN22" i="56" s="1"/>
  <c r="AN21" i="55"/>
  <c r="AN22" i="55" s="1"/>
  <c r="AO20" i="55" s="1"/>
  <c r="AQ20" i="54"/>
  <c r="AP23" i="54"/>
  <c r="AP24" i="54" s="1"/>
  <c r="AP9" i="54" s="1"/>
  <c r="AP14" i="54" s="1"/>
  <c r="AN20" i="53"/>
  <c r="AM23" i="53"/>
  <c r="AM24" i="53" s="1"/>
  <c r="AM9" i="53" s="1"/>
  <c r="AM14" i="53" s="1"/>
  <c r="AO20" i="52"/>
  <c r="AN23" i="52"/>
  <c r="AN24" i="52" s="1"/>
  <c r="AN9" i="52" s="1"/>
  <c r="AN14" i="52" s="1"/>
  <c r="AM21" i="51"/>
  <c r="AM22" i="51" s="1"/>
  <c r="AN20" i="51" s="1"/>
  <c r="AP21" i="50"/>
  <c r="AP22" i="50" s="1"/>
  <c r="AO20" i="49"/>
  <c r="AN23" i="49"/>
  <c r="AN24" i="49" s="1"/>
  <c r="AN9" i="49" s="1"/>
  <c r="AN14" i="49" s="1"/>
  <c r="AO20" i="48"/>
  <c r="AN23" i="48"/>
  <c r="AN24" i="48" s="1"/>
  <c r="AN9" i="48" s="1"/>
  <c r="AN14" i="48" s="1"/>
  <c r="AO20" i="47"/>
  <c r="AN23" i="47"/>
  <c r="AN24" i="47" s="1"/>
  <c r="AN9" i="47" s="1"/>
  <c r="AN14" i="47" s="1"/>
  <c r="AN21" i="46"/>
  <c r="AN22" i="46" s="1"/>
  <c r="AM21" i="45"/>
  <c r="AM22" i="45" s="1"/>
  <c r="AM23" i="44"/>
  <c r="AM24" i="44" s="1"/>
  <c r="AM9" i="44" s="1"/>
  <c r="AM14" i="44" s="1"/>
  <c r="AN21" i="44"/>
  <c r="AN22" i="44" s="1"/>
  <c r="AN21" i="43"/>
  <c r="AN22" i="43" s="1"/>
  <c r="AN21" i="42"/>
  <c r="AN22" i="42" s="1"/>
  <c r="AM23" i="42"/>
  <c r="AM24" i="42" s="1"/>
  <c r="AM9" i="42" s="1"/>
  <c r="AM14" i="42" s="1"/>
  <c r="AM21" i="40"/>
  <c r="AM22" i="40"/>
  <c r="AN20" i="40" s="1"/>
  <c r="AP20" i="39"/>
  <c r="AO23" i="39"/>
  <c r="AO24" i="39" s="1"/>
  <c r="AO9" i="39" s="1"/>
  <c r="AO14" i="39" s="1"/>
  <c r="AO20" i="38"/>
  <c r="AN23" i="38"/>
  <c r="AN24" i="38" s="1"/>
  <c r="AN9" i="38" s="1"/>
  <c r="AN14" i="38" s="1"/>
  <c r="AO21" i="36"/>
  <c r="AO22" i="36" s="1"/>
  <c r="AN23" i="36"/>
  <c r="AN24" i="36" s="1"/>
  <c r="AN9" i="36" s="1"/>
  <c r="AN14" i="36" s="1"/>
  <c r="AO20" i="35"/>
  <c r="AN23" i="35"/>
  <c r="AN24" i="35" s="1"/>
  <c r="AN9" i="35" s="1"/>
  <c r="AN14" i="35" s="1"/>
  <c r="AQ20" i="34"/>
  <c r="AP23" i="34"/>
  <c r="AP24" i="34" s="1"/>
  <c r="AP9" i="34" s="1"/>
  <c r="AP14" i="34" s="1"/>
  <c r="AO20" i="33"/>
  <c r="AN23" i="33"/>
  <c r="AN24" i="33" s="1"/>
  <c r="AN9" i="33" s="1"/>
  <c r="AN14" i="33" s="1"/>
  <c r="AN21" i="32"/>
  <c r="AN22" i="32" s="1"/>
  <c r="AO20" i="32" s="1"/>
  <c r="AN21" i="31"/>
  <c r="AN22" i="31" s="1"/>
  <c r="AP20" i="30"/>
  <c r="AO23" i="30"/>
  <c r="AO24" i="30" s="1"/>
  <c r="AO9" i="30" s="1"/>
  <c r="AO14" i="30" s="1"/>
  <c r="AM21" i="29"/>
  <c r="AM22" i="29" s="1"/>
  <c r="AN23" i="28"/>
  <c r="AN24" i="28" s="1"/>
  <c r="AN9" i="28" s="1"/>
  <c r="AN14" i="28" s="1"/>
  <c r="AO21" i="28"/>
  <c r="AO22" i="28" s="1"/>
  <c r="AO21" i="27"/>
  <c r="AO22" i="27" s="1"/>
  <c r="AP21" i="26"/>
  <c r="AP22" i="26" s="1"/>
  <c r="AN20" i="25"/>
  <c r="AM23" i="25"/>
  <c r="AM24" i="25" s="1"/>
  <c r="AM9" i="25" s="1"/>
  <c r="AM14" i="25" s="1"/>
  <c r="AM23" i="24"/>
  <c r="AM24" i="24" s="1"/>
  <c r="AM9" i="24" s="1"/>
  <c r="AM14" i="24" s="1"/>
  <c r="AN21" i="24"/>
  <c r="AN22" i="24" s="1"/>
  <c r="AO20" i="23"/>
  <c r="AN23" i="23"/>
  <c r="AN24" i="23" s="1"/>
  <c r="AN9" i="23" s="1"/>
  <c r="AN14" i="23" s="1"/>
  <c r="AO20" i="22"/>
  <c r="AN23" i="22"/>
  <c r="AN24" i="22" s="1"/>
  <c r="AN9" i="22" s="1"/>
  <c r="AN14" i="22" s="1"/>
  <c r="AO20" i="21"/>
  <c r="AN23" i="21"/>
  <c r="AN24" i="21" s="1"/>
  <c r="AN9" i="21" s="1"/>
  <c r="AN14" i="21" s="1"/>
  <c r="AO20" i="20"/>
  <c r="AN23" i="20"/>
  <c r="AN24" i="20" s="1"/>
  <c r="AN9" i="20" s="1"/>
  <c r="AN14" i="20" s="1"/>
  <c r="AP20" i="19"/>
  <c r="AO23" i="19"/>
  <c r="AO24" i="19" s="1"/>
  <c r="AO9" i="19" s="1"/>
  <c r="AO14" i="19" s="1"/>
  <c r="AM21" i="18"/>
  <c r="AM22" i="18" s="1"/>
  <c r="AN20" i="18" s="1"/>
  <c r="AP21" i="17"/>
  <c r="AP22" i="17" s="1"/>
  <c r="AN21" i="16"/>
  <c r="AN22" i="16" s="1"/>
  <c r="AO20" i="15"/>
  <c r="AN23" i="15"/>
  <c r="AN24" i="15" s="1"/>
  <c r="AN9" i="15" s="1"/>
  <c r="AN14" i="15" s="1"/>
  <c r="AO21" i="14"/>
  <c r="AO22" i="14" s="1"/>
  <c r="AN20" i="45" l="1"/>
  <c r="AM23" i="45"/>
  <c r="AM24" i="45" s="1"/>
  <c r="AM9" i="45" s="1"/>
  <c r="AM14" i="45" s="1"/>
  <c r="AT21" i="68"/>
  <c r="AT22" i="68" s="1"/>
  <c r="AS23" i="68"/>
  <c r="AS24" i="68" s="1"/>
  <c r="AS9" i="68" s="1"/>
  <c r="AS14" i="68" s="1"/>
  <c r="AQ20" i="66"/>
  <c r="AP23" i="66"/>
  <c r="AP24" i="66" s="1"/>
  <c r="AP9" i="66" s="1"/>
  <c r="AP14" i="66" s="1"/>
  <c r="AO21" i="65"/>
  <c r="AO22" i="65" s="1"/>
  <c r="AR21" i="64"/>
  <c r="AR22" i="64" s="1"/>
  <c r="AS20" i="64" s="1"/>
  <c r="AQ20" i="63"/>
  <c r="AP23" i="63"/>
  <c r="AP24" i="63" s="1"/>
  <c r="AP9" i="63" s="1"/>
  <c r="AP14" i="63" s="1"/>
  <c r="AP20" i="62"/>
  <c r="AO23" i="62"/>
  <c r="AO24" i="62" s="1"/>
  <c r="AO9" i="62" s="1"/>
  <c r="AO14" i="62" s="1"/>
  <c r="AN20" i="61"/>
  <c r="AM23" i="61"/>
  <c r="AM24" i="61" s="1"/>
  <c r="AM9" i="61" s="1"/>
  <c r="AM14" i="61" s="1"/>
  <c r="AN21" i="61"/>
  <c r="AN22" i="61" s="1"/>
  <c r="AN21" i="60"/>
  <c r="AN22" i="60" s="1"/>
  <c r="AP20" i="59"/>
  <c r="AO23" i="59"/>
  <c r="AO24" i="59" s="1"/>
  <c r="AO9" i="59" s="1"/>
  <c r="AO14" i="59" s="1"/>
  <c r="AO20" i="58"/>
  <c r="AN23" i="58"/>
  <c r="AN24" i="58" s="1"/>
  <c r="AN9" i="58" s="1"/>
  <c r="AN14" i="58" s="1"/>
  <c r="AP20" i="57"/>
  <c r="AO23" i="57"/>
  <c r="AO24" i="57" s="1"/>
  <c r="AO9" i="57" s="1"/>
  <c r="AO14" i="57" s="1"/>
  <c r="AO20" i="56"/>
  <c r="AN23" i="56"/>
  <c r="AN24" i="56" s="1"/>
  <c r="AN9" i="56" s="1"/>
  <c r="AN14" i="56" s="1"/>
  <c r="AO21" i="55"/>
  <c r="AO22" i="55" s="1"/>
  <c r="AN23" i="55"/>
  <c r="AN24" i="55" s="1"/>
  <c r="AN9" i="55" s="1"/>
  <c r="AN14" i="55" s="1"/>
  <c r="AQ21" i="54"/>
  <c r="AQ22" i="54" s="1"/>
  <c r="AN21" i="53"/>
  <c r="AN22" i="53" s="1"/>
  <c r="AO21" i="52"/>
  <c r="AO22" i="52" s="1"/>
  <c r="AN21" i="51"/>
  <c r="AN22" i="51" s="1"/>
  <c r="AM23" i="51"/>
  <c r="AM24" i="51" s="1"/>
  <c r="AM9" i="51" s="1"/>
  <c r="AM14" i="51" s="1"/>
  <c r="AQ20" i="50"/>
  <c r="AP23" i="50"/>
  <c r="AP24" i="50" s="1"/>
  <c r="AP9" i="50" s="1"/>
  <c r="AP14" i="50" s="1"/>
  <c r="AO21" i="49"/>
  <c r="AO22" i="49" s="1"/>
  <c r="AO21" i="48"/>
  <c r="AO22" i="48" s="1"/>
  <c r="AO21" i="47"/>
  <c r="AO22" i="47" s="1"/>
  <c r="AO20" i="46"/>
  <c r="AN23" i="46"/>
  <c r="AN24" i="46" s="1"/>
  <c r="AN9" i="46" s="1"/>
  <c r="AN14" i="46" s="1"/>
  <c r="AN21" i="45"/>
  <c r="AN22" i="45" s="1"/>
  <c r="AO20" i="44"/>
  <c r="AN23" i="44"/>
  <c r="AN24" i="44" s="1"/>
  <c r="AN9" i="44" s="1"/>
  <c r="AN14" i="44" s="1"/>
  <c r="AO20" i="43"/>
  <c r="AN23" i="43"/>
  <c r="AN24" i="43" s="1"/>
  <c r="AN9" i="43" s="1"/>
  <c r="AN14" i="43" s="1"/>
  <c r="AO20" i="42"/>
  <c r="AN23" i="42"/>
  <c r="AN24" i="42" s="1"/>
  <c r="AN9" i="42" s="1"/>
  <c r="AN14" i="42" s="1"/>
  <c r="AO20" i="41"/>
  <c r="AN23" i="41"/>
  <c r="AN24" i="41" s="1"/>
  <c r="AN9" i="41" s="1"/>
  <c r="AN14" i="41" s="1"/>
  <c r="AN21" i="40"/>
  <c r="AN22" i="40" s="1"/>
  <c r="AO20" i="40" s="1"/>
  <c r="AM23" i="40"/>
  <c r="AM24" i="40" s="1"/>
  <c r="AM9" i="40" s="1"/>
  <c r="AM14" i="40" s="1"/>
  <c r="AP21" i="39"/>
  <c r="AP22" i="39" s="1"/>
  <c r="AO21" i="38"/>
  <c r="AO22" i="38" s="1"/>
  <c r="AP20" i="36"/>
  <c r="AO23" i="36"/>
  <c r="AO24" i="36" s="1"/>
  <c r="AO9" i="36" s="1"/>
  <c r="AO14" i="36" s="1"/>
  <c r="AO21" i="35"/>
  <c r="AO22" i="35"/>
  <c r="AP20" i="35" s="1"/>
  <c r="AQ21" i="34"/>
  <c r="AQ22" i="34" s="1"/>
  <c r="AO21" i="33"/>
  <c r="AO22" i="33" s="1"/>
  <c r="AO21" i="32"/>
  <c r="AO22" i="32" s="1"/>
  <c r="AN23" i="32"/>
  <c r="AN24" i="32" s="1"/>
  <c r="AN9" i="32" s="1"/>
  <c r="AN14" i="32" s="1"/>
  <c r="AO20" i="31"/>
  <c r="AN23" i="31"/>
  <c r="AN24" i="31" s="1"/>
  <c r="AN9" i="31" s="1"/>
  <c r="AN14" i="31" s="1"/>
  <c r="AP21" i="30"/>
  <c r="AP22" i="30" s="1"/>
  <c r="AN20" i="29"/>
  <c r="AM23" i="29"/>
  <c r="AM24" i="29" s="1"/>
  <c r="AM9" i="29" s="1"/>
  <c r="AM14" i="29" s="1"/>
  <c r="AP20" i="28"/>
  <c r="AO23" i="28"/>
  <c r="AO24" i="28" s="1"/>
  <c r="AO9" i="28" s="1"/>
  <c r="AO14" i="28" s="1"/>
  <c r="AP20" i="27"/>
  <c r="AO23" i="27"/>
  <c r="AO24" i="27" s="1"/>
  <c r="AO9" i="27" s="1"/>
  <c r="AO14" i="27" s="1"/>
  <c r="AQ20" i="26"/>
  <c r="AP23" i="26"/>
  <c r="AP24" i="26" s="1"/>
  <c r="AP9" i="26" s="1"/>
  <c r="AP14" i="26" s="1"/>
  <c r="AN21" i="25"/>
  <c r="AN22" i="25" s="1"/>
  <c r="AO20" i="24"/>
  <c r="AN23" i="24"/>
  <c r="AN24" i="24" s="1"/>
  <c r="AN9" i="24" s="1"/>
  <c r="AN14" i="24" s="1"/>
  <c r="AO21" i="23"/>
  <c r="AO22" i="23" s="1"/>
  <c r="AO21" i="22"/>
  <c r="AO22" i="22" s="1"/>
  <c r="AO21" i="21"/>
  <c r="AO22" i="21" s="1"/>
  <c r="AP20" i="21" s="1"/>
  <c r="AO21" i="20"/>
  <c r="AO22" i="20" s="1"/>
  <c r="AP21" i="19"/>
  <c r="AP22" i="19" s="1"/>
  <c r="AN21" i="18"/>
  <c r="AN23" i="18"/>
  <c r="AN24" i="18" s="1"/>
  <c r="AN9" i="18" s="1"/>
  <c r="AN14" i="18" s="1"/>
  <c r="AN22" i="18"/>
  <c r="AO20" i="18" s="1"/>
  <c r="AM23" i="18"/>
  <c r="AM24" i="18" s="1"/>
  <c r="AM9" i="18" s="1"/>
  <c r="AM14" i="18" s="1"/>
  <c r="AQ20" i="17"/>
  <c r="AP23" i="17"/>
  <c r="AP24" i="17" s="1"/>
  <c r="AP9" i="17" s="1"/>
  <c r="AP14" i="17" s="1"/>
  <c r="AO20" i="16"/>
  <c r="AN23" i="16"/>
  <c r="AN24" i="16" s="1"/>
  <c r="AN9" i="16" s="1"/>
  <c r="AN14" i="16" s="1"/>
  <c r="AO21" i="15"/>
  <c r="AO22" i="15" s="1"/>
  <c r="AP20" i="14"/>
  <c r="AO23" i="14"/>
  <c r="AO24" i="14" s="1"/>
  <c r="AO9" i="14" s="1"/>
  <c r="AO14" i="14" s="1"/>
  <c r="AU20" i="68" l="1"/>
  <c r="AT23" i="68"/>
  <c r="AT24" i="68" s="1"/>
  <c r="AT9" i="68" s="1"/>
  <c r="AT14" i="68" s="1"/>
  <c r="AQ21" i="66"/>
  <c r="AQ22" i="66" s="1"/>
  <c r="AP20" i="65"/>
  <c r="AO23" i="65"/>
  <c r="AO24" i="65" s="1"/>
  <c r="AO9" i="65" s="1"/>
  <c r="AO14" i="65" s="1"/>
  <c r="AS21" i="64"/>
  <c r="AS22" i="64" s="1"/>
  <c r="AT20" i="64" s="1"/>
  <c r="AR23" i="64"/>
  <c r="AR24" i="64" s="1"/>
  <c r="AR9" i="64" s="1"/>
  <c r="AR14" i="64" s="1"/>
  <c r="AQ21" i="63"/>
  <c r="AQ22" i="63" s="1"/>
  <c r="AP21" i="62"/>
  <c r="AP22" i="62" s="1"/>
  <c r="AO20" i="61"/>
  <c r="AN23" i="61"/>
  <c r="AN24" i="61" s="1"/>
  <c r="AN9" i="61" s="1"/>
  <c r="AN14" i="61" s="1"/>
  <c r="AO20" i="60"/>
  <c r="AN23" i="60"/>
  <c r="AN24" i="60" s="1"/>
  <c r="AN9" i="60" s="1"/>
  <c r="AN14" i="60" s="1"/>
  <c r="AP21" i="59"/>
  <c r="AP22" i="59" s="1"/>
  <c r="AO21" i="58"/>
  <c r="AO22" i="58" s="1"/>
  <c r="AP21" i="57"/>
  <c r="AP22" i="57" s="1"/>
  <c r="AO21" i="56"/>
  <c r="AO22" i="56" s="1"/>
  <c r="AP20" i="55"/>
  <c r="AO23" i="55"/>
  <c r="AO24" i="55" s="1"/>
  <c r="AO9" i="55" s="1"/>
  <c r="AO14" i="55" s="1"/>
  <c r="AR20" i="54"/>
  <c r="AQ23" i="54"/>
  <c r="AQ24" i="54" s="1"/>
  <c r="AQ9" i="54" s="1"/>
  <c r="AQ14" i="54" s="1"/>
  <c r="AO20" i="53"/>
  <c r="AN23" i="53"/>
  <c r="AN24" i="53" s="1"/>
  <c r="AN9" i="53" s="1"/>
  <c r="AN14" i="53" s="1"/>
  <c r="AP20" i="52"/>
  <c r="AO23" i="52"/>
  <c r="AO24" i="52" s="1"/>
  <c r="AO9" i="52" s="1"/>
  <c r="AO14" i="52" s="1"/>
  <c r="AO20" i="51"/>
  <c r="AN23" i="51"/>
  <c r="AN24" i="51" s="1"/>
  <c r="AN9" i="51" s="1"/>
  <c r="AN14" i="51" s="1"/>
  <c r="AQ21" i="50"/>
  <c r="AQ22" i="50" s="1"/>
  <c r="AP20" i="49"/>
  <c r="AO23" i="49"/>
  <c r="AO24" i="49" s="1"/>
  <c r="AO9" i="49" s="1"/>
  <c r="AO14" i="49" s="1"/>
  <c r="AP20" i="48"/>
  <c r="AO23" i="48"/>
  <c r="AO24" i="48" s="1"/>
  <c r="AO9" i="48" s="1"/>
  <c r="AO14" i="48" s="1"/>
  <c r="AP20" i="47"/>
  <c r="AO23" i="47"/>
  <c r="AO24" i="47" s="1"/>
  <c r="AO9" i="47" s="1"/>
  <c r="AO14" i="47" s="1"/>
  <c r="AO21" i="46"/>
  <c r="AO22" i="46" s="1"/>
  <c r="AO20" i="45"/>
  <c r="AN23" i="45"/>
  <c r="AN24" i="45" s="1"/>
  <c r="AN9" i="45" s="1"/>
  <c r="AN14" i="45" s="1"/>
  <c r="AO21" i="44"/>
  <c r="AO22" i="44" s="1"/>
  <c r="AO21" i="43"/>
  <c r="AO22" i="43" s="1"/>
  <c r="AO21" i="42"/>
  <c r="AO22" i="42" s="1"/>
  <c r="AO21" i="41"/>
  <c r="AO22" i="41" s="1"/>
  <c r="AO21" i="40"/>
  <c r="AO22" i="40" s="1"/>
  <c r="AN23" i="40"/>
  <c r="AN24" i="40" s="1"/>
  <c r="AN9" i="40" s="1"/>
  <c r="AN14" i="40" s="1"/>
  <c r="AQ20" i="39"/>
  <c r="AP23" i="39"/>
  <c r="AP24" i="39" s="1"/>
  <c r="AP9" i="39" s="1"/>
  <c r="AP14" i="39" s="1"/>
  <c r="AP20" i="38"/>
  <c r="AO23" i="38"/>
  <c r="AO24" i="38" s="1"/>
  <c r="AO9" i="38" s="1"/>
  <c r="AO14" i="38" s="1"/>
  <c r="AP21" i="36"/>
  <c r="AP22" i="36" s="1"/>
  <c r="AP21" i="35"/>
  <c r="AP22" i="35" s="1"/>
  <c r="AO23" i="35"/>
  <c r="AO24" i="35" s="1"/>
  <c r="AO9" i="35" s="1"/>
  <c r="AO14" i="35" s="1"/>
  <c r="AR20" i="34"/>
  <c r="AQ23" i="34"/>
  <c r="AQ24" i="34" s="1"/>
  <c r="AQ9" i="34" s="1"/>
  <c r="AQ14" i="34" s="1"/>
  <c r="AP20" i="33"/>
  <c r="AO23" i="33"/>
  <c r="AO24" i="33" s="1"/>
  <c r="AO9" i="33" s="1"/>
  <c r="AO14" i="33" s="1"/>
  <c r="AP20" i="32"/>
  <c r="AO23" i="32"/>
  <c r="AO24" i="32" s="1"/>
  <c r="AO9" i="32" s="1"/>
  <c r="AO14" i="32" s="1"/>
  <c r="AO21" i="31"/>
  <c r="AO22" i="31" s="1"/>
  <c r="AQ20" i="30"/>
  <c r="AP23" i="30"/>
  <c r="AP24" i="30" s="1"/>
  <c r="AP9" i="30" s="1"/>
  <c r="AP14" i="30" s="1"/>
  <c r="AN21" i="29"/>
  <c r="AN22" i="29"/>
  <c r="AO20" i="29" s="1"/>
  <c r="AP21" i="28"/>
  <c r="AP22" i="28" s="1"/>
  <c r="AP21" i="27"/>
  <c r="AP22" i="27" s="1"/>
  <c r="AQ21" i="26"/>
  <c r="AQ22" i="26" s="1"/>
  <c r="AO20" i="25"/>
  <c r="AN23" i="25"/>
  <c r="AN24" i="25" s="1"/>
  <c r="AN9" i="25" s="1"/>
  <c r="AN14" i="25" s="1"/>
  <c r="AO21" i="24"/>
  <c r="AO22" i="24" s="1"/>
  <c r="AP20" i="23"/>
  <c r="AO23" i="23"/>
  <c r="AO24" i="23" s="1"/>
  <c r="AO9" i="23" s="1"/>
  <c r="AO14" i="23" s="1"/>
  <c r="AP20" i="22"/>
  <c r="AO23" i="22"/>
  <c r="AO24" i="22" s="1"/>
  <c r="AO9" i="22" s="1"/>
  <c r="AO14" i="22" s="1"/>
  <c r="AP21" i="21"/>
  <c r="AP22" i="21" s="1"/>
  <c r="AO23" i="21"/>
  <c r="AO24" i="21" s="1"/>
  <c r="AO9" i="21" s="1"/>
  <c r="AO14" i="21" s="1"/>
  <c r="AP20" i="20"/>
  <c r="AO23" i="20"/>
  <c r="AO24" i="20" s="1"/>
  <c r="AO9" i="20" s="1"/>
  <c r="AO14" i="20" s="1"/>
  <c r="AQ20" i="19"/>
  <c r="AP23" i="19"/>
  <c r="AP24" i="19" s="1"/>
  <c r="AP9" i="19" s="1"/>
  <c r="AP14" i="19" s="1"/>
  <c r="AO21" i="18"/>
  <c r="AO22" i="18" s="1"/>
  <c r="AQ21" i="17"/>
  <c r="AQ22" i="17" s="1"/>
  <c r="AO21" i="16"/>
  <c r="AO22" i="16" s="1"/>
  <c r="AP20" i="15"/>
  <c r="AO23" i="15"/>
  <c r="AO24" i="15" s="1"/>
  <c r="AO9" i="15" s="1"/>
  <c r="AO14" i="15" s="1"/>
  <c r="AP21" i="14"/>
  <c r="AP22" i="14" s="1"/>
  <c r="AU21" i="68" l="1"/>
  <c r="AU22" i="68"/>
  <c r="AV20" i="68" s="1"/>
  <c r="AR20" i="66"/>
  <c r="AQ23" i="66"/>
  <c r="AQ24" i="66" s="1"/>
  <c r="AQ9" i="66" s="1"/>
  <c r="AQ14" i="66" s="1"/>
  <c r="AP21" i="65"/>
  <c r="AP22" i="65" s="1"/>
  <c r="AT21" i="64"/>
  <c r="AT22" i="64" s="1"/>
  <c r="AS23" i="64"/>
  <c r="AS24" i="64" s="1"/>
  <c r="AS9" i="64" s="1"/>
  <c r="AS14" i="64" s="1"/>
  <c r="AR20" i="63"/>
  <c r="AQ23" i="63"/>
  <c r="AQ24" i="63" s="1"/>
  <c r="AQ9" i="63" s="1"/>
  <c r="AQ14" i="63" s="1"/>
  <c r="AQ20" i="62"/>
  <c r="AP23" i="62"/>
  <c r="AP24" i="62" s="1"/>
  <c r="AP9" i="62" s="1"/>
  <c r="AP14" i="62" s="1"/>
  <c r="AO21" i="61"/>
  <c r="AO22" i="61" s="1"/>
  <c r="AO21" i="60"/>
  <c r="AO22" i="60" s="1"/>
  <c r="AQ20" i="59"/>
  <c r="AP23" i="59"/>
  <c r="AP24" i="59" s="1"/>
  <c r="AP9" i="59" s="1"/>
  <c r="AP14" i="59" s="1"/>
  <c r="AP20" i="58"/>
  <c r="AO23" i="58"/>
  <c r="AO24" i="58" s="1"/>
  <c r="AO9" i="58" s="1"/>
  <c r="AO14" i="58" s="1"/>
  <c r="AQ20" i="57"/>
  <c r="AP23" i="57"/>
  <c r="AP24" i="57" s="1"/>
  <c r="AP9" i="57" s="1"/>
  <c r="AP14" i="57" s="1"/>
  <c r="AP20" i="56"/>
  <c r="AO23" i="56"/>
  <c r="AO24" i="56" s="1"/>
  <c r="AO9" i="56" s="1"/>
  <c r="AO14" i="56" s="1"/>
  <c r="AP21" i="55"/>
  <c r="AP22" i="55" s="1"/>
  <c r="AR21" i="54"/>
  <c r="AR22" i="54" s="1"/>
  <c r="AO21" i="53"/>
  <c r="AO22" i="53" s="1"/>
  <c r="AP21" i="52"/>
  <c r="AP22" i="52" s="1"/>
  <c r="AO21" i="51"/>
  <c r="AO22" i="51" s="1"/>
  <c r="AR20" i="50"/>
  <c r="AQ23" i="50"/>
  <c r="AQ24" i="50" s="1"/>
  <c r="AQ9" i="50" s="1"/>
  <c r="AQ14" i="50" s="1"/>
  <c r="AP21" i="49"/>
  <c r="AP22" i="49" s="1"/>
  <c r="AP21" i="48"/>
  <c r="AP22" i="48" s="1"/>
  <c r="AP21" i="47"/>
  <c r="AP22" i="47" s="1"/>
  <c r="AP20" i="46"/>
  <c r="AO23" i="46"/>
  <c r="AO24" i="46" s="1"/>
  <c r="AO9" i="46" s="1"/>
  <c r="AO14" i="46" s="1"/>
  <c r="AO21" i="45"/>
  <c r="AO22" i="45" s="1"/>
  <c r="AP20" i="44"/>
  <c r="AO23" i="44"/>
  <c r="AO24" i="44" s="1"/>
  <c r="AO9" i="44" s="1"/>
  <c r="AO14" i="44" s="1"/>
  <c r="AP20" i="43"/>
  <c r="AO23" i="43"/>
  <c r="AO24" i="43" s="1"/>
  <c r="AO9" i="43" s="1"/>
  <c r="AO14" i="43" s="1"/>
  <c r="AP20" i="42"/>
  <c r="AO23" i="42"/>
  <c r="AO24" i="42" s="1"/>
  <c r="AO9" i="42" s="1"/>
  <c r="AO14" i="42" s="1"/>
  <c r="AP20" i="41"/>
  <c r="AO23" i="41"/>
  <c r="AO24" i="41" s="1"/>
  <c r="AO9" i="41" s="1"/>
  <c r="AO14" i="41" s="1"/>
  <c r="AP20" i="40"/>
  <c r="AO23" i="40"/>
  <c r="AO24" i="40" s="1"/>
  <c r="AO9" i="40" s="1"/>
  <c r="AO14" i="40" s="1"/>
  <c r="AQ21" i="39"/>
  <c r="AQ22" i="39" s="1"/>
  <c r="AP21" i="38"/>
  <c r="AP22" i="38" s="1"/>
  <c r="AQ20" i="36"/>
  <c r="AP23" i="36"/>
  <c r="AP24" i="36" s="1"/>
  <c r="AP9" i="36" s="1"/>
  <c r="AP14" i="36" s="1"/>
  <c r="AQ20" i="35"/>
  <c r="AP23" i="35"/>
  <c r="AP24" i="35" s="1"/>
  <c r="AP9" i="35" s="1"/>
  <c r="AP14" i="35" s="1"/>
  <c r="AR21" i="34"/>
  <c r="AR22" i="34" s="1"/>
  <c r="AP21" i="33"/>
  <c r="AP22" i="33" s="1"/>
  <c r="AP21" i="32"/>
  <c r="AP22" i="32" s="1"/>
  <c r="AP20" i="31"/>
  <c r="AO23" i="31"/>
  <c r="AO24" i="31" s="1"/>
  <c r="AO9" i="31" s="1"/>
  <c r="AO14" i="31" s="1"/>
  <c r="AQ21" i="30"/>
  <c r="AQ22" i="30" s="1"/>
  <c r="AO21" i="29"/>
  <c r="AO22" i="29" s="1"/>
  <c r="AN23" i="29"/>
  <c r="AN24" i="29" s="1"/>
  <c r="AN9" i="29" s="1"/>
  <c r="AN14" i="29" s="1"/>
  <c r="AQ20" i="28"/>
  <c r="AP23" i="28"/>
  <c r="AP24" i="28" s="1"/>
  <c r="AP9" i="28" s="1"/>
  <c r="AP14" i="28" s="1"/>
  <c r="AQ20" i="27"/>
  <c r="AP23" i="27"/>
  <c r="AP24" i="27" s="1"/>
  <c r="AP9" i="27" s="1"/>
  <c r="AP14" i="27" s="1"/>
  <c r="AR20" i="26"/>
  <c r="AQ23" i="26"/>
  <c r="AQ24" i="26" s="1"/>
  <c r="AQ9" i="26" s="1"/>
  <c r="AQ14" i="26" s="1"/>
  <c r="AO21" i="25"/>
  <c r="AO22" i="25" s="1"/>
  <c r="AP20" i="24"/>
  <c r="AO23" i="24"/>
  <c r="AO24" i="24" s="1"/>
  <c r="AO9" i="24" s="1"/>
  <c r="AO14" i="24" s="1"/>
  <c r="AP21" i="23"/>
  <c r="AP22" i="23" s="1"/>
  <c r="AP21" i="22"/>
  <c r="AP22" i="22" s="1"/>
  <c r="AQ20" i="21"/>
  <c r="AP23" i="21"/>
  <c r="AP24" i="21" s="1"/>
  <c r="AP9" i="21" s="1"/>
  <c r="AP14" i="21" s="1"/>
  <c r="AP21" i="20"/>
  <c r="AP22" i="20" s="1"/>
  <c r="AQ21" i="19"/>
  <c r="AQ22" i="19" s="1"/>
  <c r="AP20" i="18"/>
  <c r="AO23" i="18"/>
  <c r="AO24" i="18" s="1"/>
  <c r="AO9" i="18" s="1"/>
  <c r="AO14" i="18" s="1"/>
  <c r="AR20" i="17"/>
  <c r="AQ23" i="17"/>
  <c r="AQ24" i="17" s="1"/>
  <c r="AQ9" i="17" s="1"/>
  <c r="AQ14" i="17" s="1"/>
  <c r="AP20" i="16"/>
  <c r="AO23" i="16"/>
  <c r="AO24" i="16" s="1"/>
  <c r="AO9" i="16" s="1"/>
  <c r="AO14" i="16" s="1"/>
  <c r="AP21" i="15"/>
  <c r="AP22" i="15" s="1"/>
  <c r="AQ20" i="14"/>
  <c r="AP23" i="14"/>
  <c r="AP24" i="14" s="1"/>
  <c r="AP9" i="14" s="1"/>
  <c r="AP14" i="14" s="1"/>
  <c r="AV21" i="68" l="1"/>
  <c r="AV22" i="68" s="1"/>
  <c r="AU23" i="68"/>
  <c r="AU24" i="68" s="1"/>
  <c r="AU9" i="68" s="1"/>
  <c r="AU14" i="68" s="1"/>
  <c r="AR21" i="66"/>
  <c r="AR22" i="66" s="1"/>
  <c r="AQ20" i="65"/>
  <c r="AP23" i="65"/>
  <c r="AP24" i="65" s="1"/>
  <c r="AP9" i="65" s="1"/>
  <c r="AP14" i="65" s="1"/>
  <c r="AU20" i="64"/>
  <c r="AT23" i="64"/>
  <c r="AT24" i="64" s="1"/>
  <c r="AT9" i="64" s="1"/>
  <c r="AT14" i="64" s="1"/>
  <c r="AR21" i="63"/>
  <c r="AR22" i="63" s="1"/>
  <c r="AQ21" i="62"/>
  <c r="AQ22" i="62" s="1"/>
  <c r="AP20" i="61"/>
  <c r="AO23" i="61"/>
  <c r="AO24" i="61" s="1"/>
  <c r="AO9" i="61" s="1"/>
  <c r="AO14" i="61" s="1"/>
  <c r="AP20" i="60"/>
  <c r="AO23" i="60"/>
  <c r="AO24" i="60" s="1"/>
  <c r="AO9" i="60" s="1"/>
  <c r="AO14" i="60" s="1"/>
  <c r="AQ21" i="59"/>
  <c r="AQ22" i="59" s="1"/>
  <c r="AP21" i="58"/>
  <c r="AP22" i="58" s="1"/>
  <c r="AQ21" i="57"/>
  <c r="AQ22" i="57" s="1"/>
  <c r="AP21" i="56"/>
  <c r="AP22" i="56" s="1"/>
  <c r="AQ20" i="55"/>
  <c r="AP23" i="55"/>
  <c r="AP24" i="55" s="1"/>
  <c r="AP9" i="55" s="1"/>
  <c r="AP14" i="55" s="1"/>
  <c r="AS20" i="54"/>
  <c r="AR23" i="54"/>
  <c r="AR24" i="54" s="1"/>
  <c r="AR9" i="54" s="1"/>
  <c r="AR14" i="54" s="1"/>
  <c r="AP20" i="53"/>
  <c r="AO23" i="53"/>
  <c r="AO24" i="53" s="1"/>
  <c r="AO9" i="53" s="1"/>
  <c r="AO14" i="53" s="1"/>
  <c r="AQ20" i="52"/>
  <c r="AP23" i="52"/>
  <c r="AP24" i="52" s="1"/>
  <c r="AP9" i="52" s="1"/>
  <c r="AP14" i="52" s="1"/>
  <c r="AP20" i="51"/>
  <c r="AO23" i="51"/>
  <c r="AO24" i="51" s="1"/>
  <c r="AO9" i="51" s="1"/>
  <c r="AO14" i="51" s="1"/>
  <c r="AR21" i="50"/>
  <c r="AR22" i="50" s="1"/>
  <c r="AQ20" i="49"/>
  <c r="AP23" i="49"/>
  <c r="AP24" i="49" s="1"/>
  <c r="AP9" i="49" s="1"/>
  <c r="AP14" i="49" s="1"/>
  <c r="AQ20" i="48"/>
  <c r="AP23" i="48"/>
  <c r="AP24" i="48" s="1"/>
  <c r="AP9" i="48" s="1"/>
  <c r="AP14" i="48" s="1"/>
  <c r="AQ20" i="47"/>
  <c r="AP23" i="47"/>
  <c r="AP24" i="47" s="1"/>
  <c r="AP9" i="47" s="1"/>
  <c r="AP14" i="47" s="1"/>
  <c r="AP21" i="46"/>
  <c r="AP22" i="46" s="1"/>
  <c r="AP20" i="45"/>
  <c r="AO23" i="45"/>
  <c r="AO24" i="45" s="1"/>
  <c r="AO9" i="45" s="1"/>
  <c r="AO14" i="45" s="1"/>
  <c r="AP21" i="44"/>
  <c r="AP22" i="44" s="1"/>
  <c r="AP21" i="43"/>
  <c r="AP22" i="43" s="1"/>
  <c r="AP21" i="42"/>
  <c r="AP22" i="42" s="1"/>
  <c r="AP21" i="41"/>
  <c r="AP22" i="41" s="1"/>
  <c r="AP21" i="40"/>
  <c r="AP22" i="40" s="1"/>
  <c r="AR20" i="39"/>
  <c r="AQ23" i="39"/>
  <c r="AQ24" i="39" s="1"/>
  <c r="AQ9" i="39" s="1"/>
  <c r="AQ14" i="39" s="1"/>
  <c r="AQ20" i="38"/>
  <c r="AP23" i="38"/>
  <c r="AP24" i="38" s="1"/>
  <c r="AP9" i="38" s="1"/>
  <c r="AP14" i="38" s="1"/>
  <c r="AQ21" i="36"/>
  <c r="AQ22" i="36" s="1"/>
  <c r="AQ21" i="35"/>
  <c r="AQ22" i="35" s="1"/>
  <c r="AS20" i="34"/>
  <c r="AR23" i="34"/>
  <c r="AR24" i="34" s="1"/>
  <c r="AR9" i="34" s="1"/>
  <c r="AR14" i="34" s="1"/>
  <c r="AQ20" i="33"/>
  <c r="AP23" i="33"/>
  <c r="AP24" i="33" s="1"/>
  <c r="AP9" i="33" s="1"/>
  <c r="AP14" i="33" s="1"/>
  <c r="AQ20" i="32"/>
  <c r="AP23" i="32"/>
  <c r="AP24" i="32" s="1"/>
  <c r="AP9" i="32" s="1"/>
  <c r="AP14" i="32" s="1"/>
  <c r="AP21" i="31"/>
  <c r="AP22" i="31" s="1"/>
  <c r="AR20" i="30"/>
  <c r="AQ23" i="30"/>
  <c r="AQ24" i="30" s="1"/>
  <c r="AQ9" i="30" s="1"/>
  <c r="AQ14" i="30" s="1"/>
  <c r="AP20" i="29"/>
  <c r="AO23" i="29"/>
  <c r="AO24" i="29" s="1"/>
  <c r="AO9" i="29" s="1"/>
  <c r="AO14" i="29" s="1"/>
  <c r="AQ21" i="28"/>
  <c r="AQ22" i="28" s="1"/>
  <c r="AQ21" i="27"/>
  <c r="AQ22" i="27" s="1"/>
  <c r="AR21" i="26"/>
  <c r="AR22" i="26" s="1"/>
  <c r="AP20" i="25"/>
  <c r="AO23" i="25"/>
  <c r="AO24" i="25" s="1"/>
  <c r="AO9" i="25" s="1"/>
  <c r="AO14" i="25" s="1"/>
  <c r="AP21" i="24"/>
  <c r="AP22" i="24" s="1"/>
  <c r="AQ20" i="23"/>
  <c r="AP23" i="23"/>
  <c r="AP24" i="23" s="1"/>
  <c r="AP9" i="23" s="1"/>
  <c r="AP14" i="23" s="1"/>
  <c r="AQ20" i="22"/>
  <c r="AP23" i="22"/>
  <c r="AP24" i="22" s="1"/>
  <c r="AP9" i="22" s="1"/>
  <c r="AP14" i="22" s="1"/>
  <c r="AQ21" i="21"/>
  <c r="AQ22" i="21" s="1"/>
  <c r="AQ20" i="20"/>
  <c r="AP23" i="20"/>
  <c r="AP24" i="20" s="1"/>
  <c r="AP9" i="20" s="1"/>
  <c r="AP14" i="20" s="1"/>
  <c r="AR20" i="19"/>
  <c r="AQ23" i="19"/>
  <c r="AQ24" i="19" s="1"/>
  <c r="AQ9" i="19" s="1"/>
  <c r="AQ14" i="19" s="1"/>
  <c r="AP21" i="18"/>
  <c r="AP22" i="18" s="1"/>
  <c r="AR21" i="17"/>
  <c r="AR22" i="17" s="1"/>
  <c r="AP21" i="16"/>
  <c r="AP22" i="16" s="1"/>
  <c r="AQ20" i="15"/>
  <c r="AP23" i="15"/>
  <c r="AP24" i="15" s="1"/>
  <c r="AP9" i="15" s="1"/>
  <c r="AP14" i="15" s="1"/>
  <c r="Y14" i="14"/>
  <c r="H17" i="14" s="1"/>
  <c r="H19" i="14" s="1"/>
  <c r="Z14" i="14"/>
  <c r="AQ21" i="14"/>
  <c r="AQ22" i="14"/>
  <c r="AR20" i="14" s="1"/>
  <c r="Y8" i="5"/>
  <c r="Z8" i="5"/>
  <c r="X8" i="5"/>
  <c r="T8" i="12"/>
  <c r="U8" i="12"/>
  <c r="V8" i="12"/>
  <c r="W8" i="12"/>
  <c r="S8" i="12"/>
  <c r="O8" i="12"/>
  <c r="P8" i="12"/>
  <c r="Q8" i="12"/>
  <c r="R8" i="12"/>
  <c r="N8" i="12"/>
  <c r="T8" i="13"/>
  <c r="U8" i="13"/>
  <c r="V8" i="13"/>
  <c r="W8" i="13"/>
  <c r="S8" i="13"/>
  <c r="O8" i="13"/>
  <c r="P8" i="13"/>
  <c r="Q8" i="13"/>
  <c r="R8" i="13"/>
  <c r="N8" i="13"/>
  <c r="T8" i="11"/>
  <c r="U8" i="11"/>
  <c r="V8" i="11"/>
  <c r="W8" i="11"/>
  <c r="S8" i="11"/>
  <c r="O8" i="11"/>
  <c r="P8" i="11"/>
  <c r="Q8" i="11"/>
  <c r="R8" i="11"/>
  <c r="N8" i="11"/>
  <c r="T8" i="10"/>
  <c r="U8" i="10"/>
  <c r="V8" i="10"/>
  <c r="W8" i="10"/>
  <c r="S8" i="10"/>
  <c r="O8" i="10"/>
  <c r="P8" i="10"/>
  <c r="Q8" i="10"/>
  <c r="R8" i="10"/>
  <c r="N8" i="10"/>
  <c r="T8" i="9"/>
  <c r="U8" i="9"/>
  <c r="V8" i="9"/>
  <c r="W8" i="9"/>
  <c r="S8" i="9"/>
  <c r="O8" i="9"/>
  <c r="P8" i="9"/>
  <c r="Q8" i="9"/>
  <c r="R8" i="9"/>
  <c r="N8" i="9"/>
  <c r="T8" i="8"/>
  <c r="U8" i="8"/>
  <c r="V8" i="8"/>
  <c r="W8" i="8"/>
  <c r="S8" i="8"/>
  <c r="O8" i="8"/>
  <c r="P8" i="8"/>
  <c r="Q8" i="8"/>
  <c r="R8" i="8"/>
  <c r="N8" i="8"/>
  <c r="D84" i="13"/>
  <c r="E85" i="13" s="1"/>
  <c r="H80" i="13"/>
  <c r="C76" i="13"/>
  <c r="C72" i="13"/>
  <c r="G80" i="13" s="1"/>
  <c r="B68" i="13"/>
  <c r="M20" i="13"/>
  <c r="CO14" i="13"/>
  <c r="CN14" i="13"/>
  <c r="CM14" i="13"/>
  <c r="CL14" i="13"/>
  <c r="CK14" i="13"/>
  <c r="CJ14" i="13"/>
  <c r="CI14" i="13"/>
  <c r="CH14" i="13"/>
  <c r="CG14" i="13"/>
  <c r="CF14" i="13"/>
  <c r="CE14" i="13"/>
  <c r="CD14" i="13"/>
  <c r="CC14" i="13"/>
  <c r="CB14" i="13"/>
  <c r="CA14" i="13"/>
  <c r="BZ14" i="13"/>
  <c r="BY14" i="13"/>
  <c r="BX14" i="13"/>
  <c r="BW14" i="13"/>
  <c r="BV14" i="13"/>
  <c r="BU14" i="13"/>
  <c r="BT14" i="13"/>
  <c r="BS14" i="13"/>
  <c r="BR14" i="13"/>
  <c r="BJ11" i="13"/>
  <c r="BQ10" i="13"/>
  <c r="BQ11" i="13" s="1"/>
  <c r="BP10" i="13"/>
  <c r="BP11" i="13" s="1"/>
  <c r="BO10" i="13"/>
  <c r="BO11" i="13" s="1"/>
  <c r="BN10" i="13"/>
  <c r="BN11" i="13" s="1"/>
  <c r="BM10" i="13"/>
  <c r="BM11" i="13" s="1"/>
  <c r="BL10" i="13"/>
  <c r="BL11" i="13" s="1"/>
  <c r="BK10" i="13"/>
  <c r="BK11" i="13" s="1"/>
  <c r="BJ10" i="13"/>
  <c r="BI10" i="13"/>
  <c r="BI11" i="13" s="1"/>
  <c r="BH10" i="13"/>
  <c r="BH11" i="13" s="1"/>
  <c r="BG10" i="13"/>
  <c r="BG11" i="13" s="1"/>
  <c r="BF10" i="13"/>
  <c r="BF11" i="13" s="1"/>
  <c r="BE10" i="13"/>
  <c r="BE11" i="13" s="1"/>
  <c r="BD10" i="13"/>
  <c r="BD11" i="13" s="1"/>
  <c r="BC10" i="13"/>
  <c r="BC11" i="13" s="1"/>
  <c r="BB10" i="13"/>
  <c r="BB11" i="13" s="1"/>
  <c r="BA10" i="13"/>
  <c r="BA11" i="13" s="1"/>
  <c r="AZ10" i="13"/>
  <c r="AZ11" i="13" s="1"/>
  <c r="AY10" i="13"/>
  <c r="AY11" i="13" s="1"/>
  <c r="AX10" i="13"/>
  <c r="AX11" i="13" s="1"/>
  <c r="AW10" i="13"/>
  <c r="AW11" i="13" s="1"/>
  <c r="AV10" i="13"/>
  <c r="AV11" i="13" s="1"/>
  <c r="AU10" i="13"/>
  <c r="AU11" i="13" s="1"/>
  <c r="AT10" i="13"/>
  <c r="AT11" i="13" s="1"/>
  <c r="AS10" i="13"/>
  <c r="AS11" i="13" s="1"/>
  <c r="AR10" i="13"/>
  <c r="AR11" i="13" s="1"/>
  <c r="AQ10" i="13"/>
  <c r="AQ11" i="13" s="1"/>
  <c r="AP10" i="13"/>
  <c r="AP11" i="13" s="1"/>
  <c r="AO10" i="13"/>
  <c r="AO11" i="13" s="1"/>
  <c r="AN10" i="13"/>
  <c r="AN11" i="13" s="1"/>
  <c r="AM10" i="13"/>
  <c r="AM11" i="13" s="1"/>
  <c r="AL10" i="13"/>
  <c r="AL11" i="13" s="1"/>
  <c r="AK10" i="13"/>
  <c r="AK11" i="13" s="1"/>
  <c r="AJ10" i="13"/>
  <c r="AJ11" i="13" s="1"/>
  <c r="AI10" i="13"/>
  <c r="AI11" i="13" s="1"/>
  <c r="AH10" i="13"/>
  <c r="AH11" i="13" s="1"/>
  <c r="AG10" i="13"/>
  <c r="AG11" i="13" s="1"/>
  <c r="AF10" i="13"/>
  <c r="AF11" i="13" s="1"/>
  <c r="AE10" i="13"/>
  <c r="AE11" i="13" s="1"/>
  <c r="AD10" i="13"/>
  <c r="AD11" i="13" s="1"/>
  <c r="AC10" i="13"/>
  <c r="AC11" i="13" s="1"/>
  <c r="AB10" i="13"/>
  <c r="AB11" i="13" s="1"/>
  <c r="AA10" i="13"/>
  <c r="AA11" i="13" s="1"/>
  <c r="Z10" i="13"/>
  <c r="Z11" i="13" s="1"/>
  <c r="Y10" i="13"/>
  <c r="Y11" i="13" s="1"/>
  <c r="X10" i="13"/>
  <c r="X11" i="13" s="1"/>
  <c r="W10" i="13"/>
  <c r="W11" i="13" s="1"/>
  <c r="V10" i="13"/>
  <c r="V11" i="13" s="1"/>
  <c r="U10" i="13"/>
  <c r="U11" i="13" s="1"/>
  <c r="T10" i="13"/>
  <c r="T11" i="13" s="1"/>
  <c r="S10" i="13"/>
  <c r="S11" i="13" s="1"/>
  <c r="R10" i="13"/>
  <c r="R11" i="13" s="1"/>
  <c r="Q10" i="13"/>
  <c r="Q11" i="13" s="1"/>
  <c r="P10" i="13"/>
  <c r="P11" i="13" s="1"/>
  <c r="O10" i="13"/>
  <c r="O11" i="13" s="1"/>
  <c r="N10" i="13"/>
  <c r="N11" i="13" s="1"/>
  <c r="F85" i="12"/>
  <c r="D84" i="12"/>
  <c r="H80" i="12"/>
  <c r="G80" i="12"/>
  <c r="C76" i="12"/>
  <c r="E85" i="12" s="1"/>
  <c r="C72" i="12"/>
  <c r="E80" i="12" s="1"/>
  <c r="B68" i="12"/>
  <c r="M20" i="12"/>
  <c r="M21" i="12" s="1"/>
  <c r="M22" i="12" s="1"/>
  <c r="CO14" i="12"/>
  <c r="CN14" i="12"/>
  <c r="CM14" i="12"/>
  <c r="CL14" i="12"/>
  <c r="CK14" i="12"/>
  <c r="CJ14" i="12"/>
  <c r="CI14" i="12"/>
  <c r="CH14" i="12"/>
  <c r="CG14" i="12"/>
  <c r="CF14" i="12"/>
  <c r="CE14" i="12"/>
  <c r="CD14" i="12"/>
  <c r="CC14" i="12"/>
  <c r="CB14" i="12"/>
  <c r="CA14" i="12"/>
  <c r="BZ14" i="12"/>
  <c r="BY14" i="12"/>
  <c r="BX14" i="12"/>
  <c r="BW14" i="12"/>
  <c r="BV14" i="12"/>
  <c r="BU14" i="12"/>
  <c r="BT14" i="12"/>
  <c r="BS14" i="12"/>
  <c r="BR14" i="12"/>
  <c r="BQ10" i="12"/>
  <c r="BQ11" i="12" s="1"/>
  <c r="BP10" i="12"/>
  <c r="BP11" i="12" s="1"/>
  <c r="BO10" i="12"/>
  <c r="BO11" i="12" s="1"/>
  <c r="BN10" i="12"/>
  <c r="BN11" i="12" s="1"/>
  <c r="BM10" i="12"/>
  <c r="BM11" i="12" s="1"/>
  <c r="BL10" i="12"/>
  <c r="BL11" i="12" s="1"/>
  <c r="BK10" i="12"/>
  <c r="BK11" i="12" s="1"/>
  <c r="BJ10" i="12"/>
  <c r="BJ11" i="12" s="1"/>
  <c r="BI10" i="12"/>
  <c r="BI11" i="12" s="1"/>
  <c r="BH10" i="12"/>
  <c r="BH11" i="12" s="1"/>
  <c r="BG10" i="12"/>
  <c r="BG11" i="12" s="1"/>
  <c r="BF10" i="12"/>
  <c r="BF11" i="12" s="1"/>
  <c r="BE10" i="12"/>
  <c r="BE11" i="12" s="1"/>
  <c r="BD10" i="12"/>
  <c r="BD11" i="12" s="1"/>
  <c r="BC10" i="12"/>
  <c r="BC11" i="12" s="1"/>
  <c r="BB10" i="12"/>
  <c r="BB11" i="12" s="1"/>
  <c r="BA10" i="12"/>
  <c r="BA11" i="12" s="1"/>
  <c r="AZ10" i="12"/>
  <c r="AZ11" i="12" s="1"/>
  <c r="AY10" i="12"/>
  <c r="AY11" i="12" s="1"/>
  <c r="AX10" i="12"/>
  <c r="AX11" i="12" s="1"/>
  <c r="AW10" i="12"/>
  <c r="AW11" i="12" s="1"/>
  <c r="AV10" i="12"/>
  <c r="AV11" i="12" s="1"/>
  <c r="AU10" i="12"/>
  <c r="AU11" i="12" s="1"/>
  <c r="AT10" i="12"/>
  <c r="AT11" i="12" s="1"/>
  <c r="AS10" i="12"/>
  <c r="AS11" i="12" s="1"/>
  <c r="AR10" i="12"/>
  <c r="AR11" i="12" s="1"/>
  <c r="AQ10" i="12"/>
  <c r="AQ11" i="12" s="1"/>
  <c r="AP10" i="12"/>
  <c r="AP11" i="12" s="1"/>
  <c r="AO10" i="12"/>
  <c r="AO11" i="12" s="1"/>
  <c r="AN10" i="12"/>
  <c r="AN11" i="12" s="1"/>
  <c r="AM10" i="12"/>
  <c r="AM11" i="12" s="1"/>
  <c r="AL10" i="12"/>
  <c r="AL11" i="12" s="1"/>
  <c r="AK10" i="12"/>
  <c r="AK11" i="12" s="1"/>
  <c r="AJ10" i="12"/>
  <c r="AJ11" i="12" s="1"/>
  <c r="AI10" i="12"/>
  <c r="AI11" i="12" s="1"/>
  <c r="AH10" i="12"/>
  <c r="AH11" i="12" s="1"/>
  <c r="AG10" i="12"/>
  <c r="AG11" i="12" s="1"/>
  <c r="AF10" i="12"/>
  <c r="AF11" i="12" s="1"/>
  <c r="AE10" i="12"/>
  <c r="AE11" i="12" s="1"/>
  <c r="AD10" i="12"/>
  <c r="AD11" i="12" s="1"/>
  <c r="AC10" i="12"/>
  <c r="AC11" i="12" s="1"/>
  <c r="AB10" i="12"/>
  <c r="AB11" i="12" s="1"/>
  <c r="AA10" i="12"/>
  <c r="AA11" i="12" s="1"/>
  <c r="Z10" i="12"/>
  <c r="Z11" i="12" s="1"/>
  <c r="Y10" i="12"/>
  <c r="Y11" i="12" s="1"/>
  <c r="X10" i="12"/>
  <c r="X11" i="12" s="1"/>
  <c r="W10" i="12"/>
  <c r="W11" i="12" s="1"/>
  <c r="V10" i="12"/>
  <c r="V11" i="12" s="1"/>
  <c r="U10" i="12"/>
  <c r="U11" i="12" s="1"/>
  <c r="T10" i="12"/>
  <c r="T11" i="12" s="1"/>
  <c r="S10" i="12"/>
  <c r="S11" i="12" s="1"/>
  <c r="R10" i="12"/>
  <c r="R11" i="12" s="1"/>
  <c r="Q10" i="12"/>
  <c r="Q11" i="12" s="1"/>
  <c r="P10" i="12"/>
  <c r="P11" i="12" s="1"/>
  <c r="O10" i="12"/>
  <c r="O11" i="12" s="1"/>
  <c r="N10" i="12"/>
  <c r="N11" i="12" s="1"/>
  <c r="D84" i="11"/>
  <c r="D85" i="11" s="1"/>
  <c r="D86" i="11" s="1"/>
  <c r="H80" i="11"/>
  <c r="G80" i="11"/>
  <c r="C76" i="11"/>
  <c r="C72" i="11"/>
  <c r="F80" i="11" s="1"/>
  <c r="B68" i="11"/>
  <c r="M20"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0" i="11"/>
  <c r="BQ11" i="11" s="1"/>
  <c r="BP10" i="11"/>
  <c r="BP11" i="11" s="1"/>
  <c r="BO10" i="11"/>
  <c r="BO11" i="11" s="1"/>
  <c r="BN10" i="11"/>
  <c r="BN11" i="11" s="1"/>
  <c r="BM10" i="11"/>
  <c r="BM11" i="11" s="1"/>
  <c r="BL10" i="11"/>
  <c r="BL11" i="11" s="1"/>
  <c r="BK10" i="11"/>
  <c r="BK11" i="11" s="1"/>
  <c r="BJ10" i="11"/>
  <c r="BJ11" i="11" s="1"/>
  <c r="BI10" i="11"/>
  <c r="BI11" i="11" s="1"/>
  <c r="BH10" i="11"/>
  <c r="BH11" i="11" s="1"/>
  <c r="BG10" i="11"/>
  <c r="BG11" i="11" s="1"/>
  <c r="BF10" i="11"/>
  <c r="BF11" i="11" s="1"/>
  <c r="BE10" i="11"/>
  <c r="BE11" i="11" s="1"/>
  <c r="BD10" i="11"/>
  <c r="BD11" i="11" s="1"/>
  <c r="BC10" i="11"/>
  <c r="BC11" i="11" s="1"/>
  <c r="BB10" i="11"/>
  <c r="BB11" i="11" s="1"/>
  <c r="BA10" i="11"/>
  <c r="BA11" i="11" s="1"/>
  <c r="AZ10" i="11"/>
  <c r="AZ11" i="11" s="1"/>
  <c r="AY10" i="11"/>
  <c r="AY11" i="11" s="1"/>
  <c r="AX10" i="11"/>
  <c r="AX11" i="11" s="1"/>
  <c r="AW10" i="11"/>
  <c r="AW11" i="11" s="1"/>
  <c r="AV10" i="11"/>
  <c r="AV11" i="11" s="1"/>
  <c r="AU10" i="11"/>
  <c r="AU11" i="11" s="1"/>
  <c r="AT10" i="11"/>
  <c r="AT11" i="11" s="1"/>
  <c r="AS10" i="11"/>
  <c r="AS11" i="11" s="1"/>
  <c r="AR10" i="11"/>
  <c r="AR11" i="11" s="1"/>
  <c r="AQ10" i="11"/>
  <c r="AQ11" i="11" s="1"/>
  <c r="AP10" i="11"/>
  <c r="AP11" i="11" s="1"/>
  <c r="AO10" i="11"/>
  <c r="AO11" i="11" s="1"/>
  <c r="AN10" i="11"/>
  <c r="AN11" i="11" s="1"/>
  <c r="AM10" i="11"/>
  <c r="AM11" i="11" s="1"/>
  <c r="AL10" i="11"/>
  <c r="AL11" i="11" s="1"/>
  <c r="AK10" i="11"/>
  <c r="AK11" i="11" s="1"/>
  <c r="AJ10" i="11"/>
  <c r="AJ11" i="11" s="1"/>
  <c r="AI10" i="11"/>
  <c r="AI11" i="11" s="1"/>
  <c r="AH10" i="11"/>
  <c r="AH11" i="11" s="1"/>
  <c r="AG10" i="11"/>
  <c r="AG11" i="11" s="1"/>
  <c r="AF10" i="11"/>
  <c r="AF11" i="11" s="1"/>
  <c r="AE10" i="11"/>
  <c r="AE11" i="11" s="1"/>
  <c r="AD10" i="11"/>
  <c r="AD11" i="11" s="1"/>
  <c r="AC10" i="11"/>
  <c r="AC11" i="11" s="1"/>
  <c r="AB10" i="11"/>
  <c r="AB11" i="11" s="1"/>
  <c r="AA10" i="11"/>
  <c r="AA11" i="11" s="1"/>
  <c r="Z10" i="11"/>
  <c r="Z11" i="11" s="1"/>
  <c r="Y10" i="11"/>
  <c r="Y11" i="11" s="1"/>
  <c r="X10" i="11"/>
  <c r="X11" i="11" s="1"/>
  <c r="W10" i="11"/>
  <c r="W11" i="11" s="1"/>
  <c r="V10" i="11"/>
  <c r="V11" i="11" s="1"/>
  <c r="U10" i="11"/>
  <c r="U11" i="11" s="1"/>
  <c r="T10" i="11"/>
  <c r="T11" i="11" s="1"/>
  <c r="S10" i="11"/>
  <c r="S11" i="11" s="1"/>
  <c r="R10" i="11"/>
  <c r="R11" i="11" s="1"/>
  <c r="Q10" i="11"/>
  <c r="Q11" i="11" s="1"/>
  <c r="P10" i="11"/>
  <c r="P11" i="11" s="1"/>
  <c r="O10" i="11"/>
  <c r="O11" i="11" s="1"/>
  <c r="N10" i="11"/>
  <c r="N11" i="11" s="1"/>
  <c r="D84" i="10"/>
  <c r="F85" i="10" s="1"/>
  <c r="H80" i="10"/>
  <c r="C76" i="10"/>
  <c r="C72" i="10"/>
  <c r="G80" i="10" s="1"/>
  <c r="B68" i="10"/>
  <c r="M20" i="10"/>
  <c r="CO14" i="10"/>
  <c r="CN14" i="10"/>
  <c r="CM14" i="10"/>
  <c r="CL14" i="10"/>
  <c r="CK14" i="10"/>
  <c r="CJ14" i="10"/>
  <c r="CI14" i="10"/>
  <c r="CH14" i="10"/>
  <c r="CG14" i="10"/>
  <c r="CF14" i="10"/>
  <c r="CE14" i="10"/>
  <c r="CD14" i="10"/>
  <c r="CC14" i="10"/>
  <c r="CB14" i="10"/>
  <c r="CA14" i="10"/>
  <c r="BZ14" i="10"/>
  <c r="BY14" i="10"/>
  <c r="BX14" i="10"/>
  <c r="BW14" i="10"/>
  <c r="BV14" i="10"/>
  <c r="BU14" i="10"/>
  <c r="BT14" i="10"/>
  <c r="BS14" i="10"/>
  <c r="BR14" i="10"/>
  <c r="AF11" i="10"/>
  <c r="BQ10" i="10"/>
  <c r="BQ11" i="10" s="1"/>
  <c r="BP10" i="10"/>
  <c r="BP11" i="10" s="1"/>
  <c r="BO10" i="10"/>
  <c r="BO11" i="10" s="1"/>
  <c r="BN10" i="10"/>
  <c r="BN11" i="10" s="1"/>
  <c r="BM10" i="10"/>
  <c r="BM11" i="10" s="1"/>
  <c r="BL10" i="10"/>
  <c r="BL11" i="10" s="1"/>
  <c r="BK10" i="10"/>
  <c r="BK11" i="10" s="1"/>
  <c r="BJ10" i="10"/>
  <c r="BJ11" i="10" s="1"/>
  <c r="BI10" i="10"/>
  <c r="BI11" i="10" s="1"/>
  <c r="BH10" i="10"/>
  <c r="BH11" i="10" s="1"/>
  <c r="BG10" i="10"/>
  <c r="BG11" i="10" s="1"/>
  <c r="BF10" i="10"/>
  <c r="BF11" i="10" s="1"/>
  <c r="BE10" i="10"/>
  <c r="BE11" i="10" s="1"/>
  <c r="BD10" i="10"/>
  <c r="BD11" i="10" s="1"/>
  <c r="BC10" i="10"/>
  <c r="BC11" i="10" s="1"/>
  <c r="BB10" i="10"/>
  <c r="BB11" i="10" s="1"/>
  <c r="BA10" i="10"/>
  <c r="BA11" i="10" s="1"/>
  <c r="AZ10" i="10"/>
  <c r="AZ11" i="10" s="1"/>
  <c r="AY10" i="10"/>
  <c r="AY11" i="10" s="1"/>
  <c r="AX10" i="10"/>
  <c r="AX11" i="10" s="1"/>
  <c r="AW10" i="10"/>
  <c r="AW11" i="10" s="1"/>
  <c r="AV10" i="10"/>
  <c r="AV11" i="10" s="1"/>
  <c r="AU10" i="10"/>
  <c r="AU11" i="10" s="1"/>
  <c r="AT10" i="10"/>
  <c r="AT11" i="10" s="1"/>
  <c r="AS10" i="10"/>
  <c r="AS11" i="10" s="1"/>
  <c r="AR10" i="10"/>
  <c r="AR11" i="10" s="1"/>
  <c r="AQ10" i="10"/>
  <c r="AQ11" i="10" s="1"/>
  <c r="AP10" i="10"/>
  <c r="AP11" i="10" s="1"/>
  <c r="AO10" i="10"/>
  <c r="AO11" i="10" s="1"/>
  <c r="AN10" i="10"/>
  <c r="AN11" i="10" s="1"/>
  <c r="AM10" i="10"/>
  <c r="AM11" i="10" s="1"/>
  <c r="AL10" i="10"/>
  <c r="AL11" i="10" s="1"/>
  <c r="AK10" i="10"/>
  <c r="AK11" i="10" s="1"/>
  <c r="AJ10" i="10"/>
  <c r="AJ11" i="10" s="1"/>
  <c r="AI10" i="10"/>
  <c r="AI11" i="10" s="1"/>
  <c r="AH10" i="10"/>
  <c r="AH11" i="10" s="1"/>
  <c r="AG10" i="10"/>
  <c r="AG11" i="10" s="1"/>
  <c r="AF10" i="10"/>
  <c r="AE10" i="10"/>
  <c r="AE11" i="10" s="1"/>
  <c r="AD10" i="10"/>
  <c r="AD11" i="10" s="1"/>
  <c r="AC10" i="10"/>
  <c r="AC11" i="10" s="1"/>
  <c r="AB10" i="10"/>
  <c r="AB11" i="10" s="1"/>
  <c r="AA10" i="10"/>
  <c r="AA11" i="10" s="1"/>
  <c r="Z10" i="10"/>
  <c r="Z11" i="10" s="1"/>
  <c r="Y10" i="10"/>
  <c r="Y11" i="10" s="1"/>
  <c r="X10" i="10"/>
  <c r="X11" i="10" s="1"/>
  <c r="W10" i="10"/>
  <c r="W11" i="10" s="1"/>
  <c r="V10" i="10"/>
  <c r="V11" i="10" s="1"/>
  <c r="U10" i="10"/>
  <c r="U11" i="10" s="1"/>
  <c r="T10" i="10"/>
  <c r="T11" i="10" s="1"/>
  <c r="S10" i="10"/>
  <c r="S11" i="10" s="1"/>
  <c r="R10" i="10"/>
  <c r="R11" i="10" s="1"/>
  <c r="Q10" i="10"/>
  <c r="Q11" i="10" s="1"/>
  <c r="P10" i="10"/>
  <c r="P11" i="10" s="1"/>
  <c r="O10" i="10"/>
  <c r="O11" i="10" s="1"/>
  <c r="N10" i="10"/>
  <c r="N11" i="10" s="1"/>
  <c r="F85" i="9"/>
  <c r="D84" i="9"/>
  <c r="H85" i="9" s="1"/>
  <c r="C76" i="9"/>
  <c r="E85" i="9" s="1"/>
  <c r="C72" i="9"/>
  <c r="G80" i="9" s="1"/>
  <c r="B68" i="9"/>
  <c r="M20" i="9"/>
  <c r="CO14" i="9"/>
  <c r="CN14" i="9"/>
  <c r="CM14" i="9"/>
  <c r="CL14" i="9"/>
  <c r="CK14" i="9"/>
  <c r="CJ14" i="9"/>
  <c r="CI14" i="9"/>
  <c r="CH14" i="9"/>
  <c r="CG14" i="9"/>
  <c r="CF14" i="9"/>
  <c r="CE14" i="9"/>
  <c r="CD14" i="9"/>
  <c r="CC14" i="9"/>
  <c r="CB14" i="9"/>
  <c r="CA14" i="9"/>
  <c r="BZ14" i="9"/>
  <c r="BY14" i="9"/>
  <c r="BX14" i="9"/>
  <c r="BW14" i="9"/>
  <c r="BV14" i="9"/>
  <c r="BU14" i="9"/>
  <c r="BT14" i="9"/>
  <c r="BS14" i="9"/>
  <c r="BR14" i="9"/>
  <c r="BQ10" i="9"/>
  <c r="BQ11" i="9" s="1"/>
  <c r="BP10" i="9"/>
  <c r="BP11" i="9" s="1"/>
  <c r="BO10" i="9"/>
  <c r="BO11" i="9" s="1"/>
  <c r="BN10" i="9"/>
  <c r="BN11" i="9" s="1"/>
  <c r="BM10" i="9"/>
  <c r="BM11" i="9" s="1"/>
  <c r="BL10" i="9"/>
  <c r="BL11" i="9" s="1"/>
  <c r="BK10" i="9"/>
  <c r="BK11" i="9" s="1"/>
  <c r="BJ10" i="9"/>
  <c r="BJ11" i="9" s="1"/>
  <c r="BI10" i="9"/>
  <c r="BI11" i="9" s="1"/>
  <c r="BH10" i="9"/>
  <c r="BH11" i="9" s="1"/>
  <c r="BG10" i="9"/>
  <c r="BG11" i="9" s="1"/>
  <c r="BF10" i="9"/>
  <c r="BF11" i="9" s="1"/>
  <c r="BE10" i="9"/>
  <c r="BE11" i="9" s="1"/>
  <c r="BD10" i="9"/>
  <c r="BD11" i="9" s="1"/>
  <c r="BC10" i="9"/>
  <c r="BC11" i="9" s="1"/>
  <c r="BB10" i="9"/>
  <c r="BB11" i="9" s="1"/>
  <c r="BA10" i="9"/>
  <c r="BA11" i="9" s="1"/>
  <c r="AZ10" i="9"/>
  <c r="AZ11" i="9" s="1"/>
  <c r="AY10" i="9"/>
  <c r="AY11" i="9" s="1"/>
  <c r="AX10" i="9"/>
  <c r="AX11" i="9" s="1"/>
  <c r="AW10" i="9"/>
  <c r="AW11" i="9" s="1"/>
  <c r="AV10" i="9"/>
  <c r="AV11" i="9" s="1"/>
  <c r="AU10" i="9"/>
  <c r="AU11" i="9" s="1"/>
  <c r="AT10" i="9"/>
  <c r="AT11" i="9" s="1"/>
  <c r="AS10" i="9"/>
  <c r="AS11" i="9" s="1"/>
  <c r="AR10" i="9"/>
  <c r="AR11" i="9" s="1"/>
  <c r="AQ10" i="9"/>
  <c r="AQ11" i="9" s="1"/>
  <c r="AP10" i="9"/>
  <c r="AP11" i="9" s="1"/>
  <c r="AO10" i="9"/>
  <c r="AO11" i="9" s="1"/>
  <c r="AN10" i="9"/>
  <c r="AN11" i="9" s="1"/>
  <c r="AM10" i="9"/>
  <c r="AM11" i="9" s="1"/>
  <c r="AL10" i="9"/>
  <c r="AL11" i="9" s="1"/>
  <c r="AK10" i="9"/>
  <c r="AK11" i="9" s="1"/>
  <c r="AJ10" i="9"/>
  <c r="AJ11" i="9" s="1"/>
  <c r="AI10" i="9"/>
  <c r="AI11" i="9" s="1"/>
  <c r="AH10" i="9"/>
  <c r="AH11" i="9" s="1"/>
  <c r="AG10" i="9"/>
  <c r="AG11" i="9" s="1"/>
  <c r="AF10" i="9"/>
  <c r="AF11" i="9" s="1"/>
  <c r="AE10" i="9"/>
  <c r="AE11" i="9" s="1"/>
  <c r="AD10" i="9"/>
  <c r="AD11" i="9" s="1"/>
  <c r="AC10" i="9"/>
  <c r="AC11" i="9" s="1"/>
  <c r="AB10" i="9"/>
  <c r="AB11" i="9" s="1"/>
  <c r="AA10" i="9"/>
  <c r="AA11" i="9" s="1"/>
  <c r="Z10" i="9"/>
  <c r="Z11" i="9" s="1"/>
  <c r="Y10" i="9"/>
  <c r="Y11" i="9" s="1"/>
  <c r="X10" i="9"/>
  <c r="X11" i="9" s="1"/>
  <c r="W10" i="9"/>
  <c r="W11" i="9" s="1"/>
  <c r="V10" i="9"/>
  <c r="V11" i="9" s="1"/>
  <c r="U10" i="9"/>
  <c r="U11" i="9" s="1"/>
  <c r="T10" i="9"/>
  <c r="T11" i="9" s="1"/>
  <c r="S10" i="9"/>
  <c r="S11" i="9" s="1"/>
  <c r="R10" i="9"/>
  <c r="R11" i="9" s="1"/>
  <c r="Q10" i="9"/>
  <c r="Q11" i="9" s="1"/>
  <c r="P10" i="9"/>
  <c r="P11" i="9" s="1"/>
  <c r="O10" i="9"/>
  <c r="O11" i="9" s="1"/>
  <c r="N10" i="9"/>
  <c r="N11" i="9" s="1"/>
  <c r="D84" i="8"/>
  <c r="D85" i="8" s="1"/>
  <c r="D86" i="8" s="1"/>
  <c r="H80" i="8"/>
  <c r="G80" i="8"/>
  <c r="C76" i="8"/>
  <c r="C72" i="8"/>
  <c r="F80" i="8" s="1"/>
  <c r="B68" i="8"/>
  <c r="M20" i="8"/>
  <c r="CO14" i="8"/>
  <c r="CN14" i="8"/>
  <c r="CM14" i="8"/>
  <c r="CL14" i="8"/>
  <c r="CK14" i="8"/>
  <c r="CJ14" i="8"/>
  <c r="CI14" i="8"/>
  <c r="CH14" i="8"/>
  <c r="CG14" i="8"/>
  <c r="CF14" i="8"/>
  <c r="CE14" i="8"/>
  <c r="CD14" i="8"/>
  <c r="CC14" i="8"/>
  <c r="CB14" i="8"/>
  <c r="CA14" i="8"/>
  <c r="BZ14" i="8"/>
  <c r="BY14" i="8"/>
  <c r="BX14" i="8"/>
  <c r="BW14" i="8"/>
  <c r="BV14" i="8"/>
  <c r="BU14" i="8"/>
  <c r="BT14" i="8"/>
  <c r="BS14" i="8"/>
  <c r="BR14" i="8"/>
  <c r="BQ10" i="8"/>
  <c r="BQ11" i="8" s="1"/>
  <c r="BP10" i="8"/>
  <c r="BP11" i="8" s="1"/>
  <c r="BO10" i="8"/>
  <c r="BO11" i="8" s="1"/>
  <c r="BN10" i="8"/>
  <c r="BN11" i="8" s="1"/>
  <c r="BM10" i="8"/>
  <c r="BM11" i="8" s="1"/>
  <c r="BL10" i="8"/>
  <c r="BL11" i="8" s="1"/>
  <c r="BK10" i="8"/>
  <c r="BK11" i="8" s="1"/>
  <c r="BJ10" i="8"/>
  <c r="BJ11" i="8" s="1"/>
  <c r="BI10" i="8"/>
  <c r="BI11" i="8" s="1"/>
  <c r="BH10" i="8"/>
  <c r="BH11" i="8" s="1"/>
  <c r="BG10" i="8"/>
  <c r="BG11" i="8" s="1"/>
  <c r="BF10" i="8"/>
  <c r="BF11" i="8" s="1"/>
  <c r="BE10" i="8"/>
  <c r="BE11" i="8" s="1"/>
  <c r="BD10" i="8"/>
  <c r="BD11" i="8" s="1"/>
  <c r="BC10" i="8"/>
  <c r="BC11" i="8" s="1"/>
  <c r="BB10" i="8"/>
  <c r="BB11" i="8" s="1"/>
  <c r="BA10" i="8"/>
  <c r="BA11" i="8" s="1"/>
  <c r="AZ10" i="8"/>
  <c r="AZ11" i="8" s="1"/>
  <c r="AY10" i="8"/>
  <c r="AY11" i="8" s="1"/>
  <c r="AX10" i="8"/>
  <c r="AX11" i="8" s="1"/>
  <c r="AW10" i="8"/>
  <c r="AW11" i="8" s="1"/>
  <c r="AV10" i="8"/>
  <c r="AV11" i="8" s="1"/>
  <c r="AU10" i="8"/>
  <c r="AU11" i="8" s="1"/>
  <c r="AT10" i="8"/>
  <c r="AT11" i="8" s="1"/>
  <c r="AS10" i="8"/>
  <c r="AS11" i="8" s="1"/>
  <c r="AR10" i="8"/>
  <c r="AR11" i="8" s="1"/>
  <c r="AQ10" i="8"/>
  <c r="AQ11" i="8" s="1"/>
  <c r="AP10" i="8"/>
  <c r="AP11" i="8" s="1"/>
  <c r="AO10" i="8"/>
  <c r="AO11" i="8" s="1"/>
  <c r="AN10" i="8"/>
  <c r="AN11" i="8" s="1"/>
  <c r="AM10" i="8"/>
  <c r="AM11" i="8" s="1"/>
  <c r="AL10" i="8"/>
  <c r="AL11" i="8" s="1"/>
  <c r="AK10" i="8"/>
  <c r="AK11" i="8" s="1"/>
  <c r="AJ10" i="8"/>
  <c r="AJ11" i="8" s="1"/>
  <c r="AI10" i="8"/>
  <c r="AI11" i="8" s="1"/>
  <c r="AH10" i="8"/>
  <c r="AH11" i="8" s="1"/>
  <c r="AG10" i="8"/>
  <c r="AG11" i="8" s="1"/>
  <c r="AF10" i="8"/>
  <c r="AF11" i="8" s="1"/>
  <c r="AE10" i="8"/>
  <c r="AE11" i="8" s="1"/>
  <c r="AD10" i="8"/>
  <c r="AD11" i="8" s="1"/>
  <c r="AC10" i="8"/>
  <c r="AC11" i="8" s="1"/>
  <c r="AB10" i="8"/>
  <c r="AB11" i="8" s="1"/>
  <c r="AA10" i="8"/>
  <c r="AA11" i="8" s="1"/>
  <c r="Z10" i="8"/>
  <c r="Z11" i="8" s="1"/>
  <c r="Y10" i="8"/>
  <c r="Y11" i="8" s="1"/>
  <c r="X10" i="8"/>
  <c r="X11" i="8" s="1"/>
  <c r="W10" i="8"/>
  <c r="W11" i="8" s="1"/>
  <c r="V10" i="8"/>
  <c r="V11" i="8" s="1"/>
  <c r="U10" i="8"/>
  <c r="U11" i="8" s="1"/>
  <c r="T10" i="8"/>
  <c r="T11" i="8" s="1"/>
  <c r="S10" i="8"/>
  <c r="S11" i="8" s="1"/>
  <c r="R10" i="8"/>
  <c r="R11" i="8" s="1"/>
  <c r="Q10" i="8"/>
  <c r="Q11" i="8" s="1"/>
  <c r="P10" i="8"/>
  <c r="P11" i="8" s="1"/>
  <c r="O10" i="8"/>
  <c r="O11" i="8" s="1"/>
  <c r="N10" i="8"/>
  <c r="N11" i="8" s="1"/>
  <c r="T8" i="7"/>
  <c r="U8" i="7"/>
  <c r="V8" i="7"/>
  <c r="W8" i="7"/>
  <c r="S8" i="7"/>
  <c r="O8" i="7"/>
  <c r="P8" i="7"/>
  <c r="Q8" i="7"/>
  <c r="R8" i="7"/>
  <c r="N8" i="7"/>
  <c r="F85" i="7"/>
  <c r="D84" i="7"/>
  <c r="E85" i="7" s="1"/>
  <c r="C76" i="7"/>
  <c r="C72" i="7"/>
  <c r="G80" i="7" s="1"/>
  <c r="B68" i="7"/>
  <c r="M20" i="7"/>
  <c r="CO14" i="7"/>
  <c r="CN14" i="7"/>
  <c r="CM14" i="7"/>
  <c r="CL14" i="7"/>
  <c r="CK14" i="7"/>
  <c r="CJ14" i="7"/>
  <c r="CI14" i="7"/>
  <c r="CH14" i="7"/>
  <c r="CG14" i="7"/>
  <c r="CF14" i="7"/>
  <c r="CE14" i="7"/>
  <c r="CD14" i="7"/>
  <c r="CC14" i="7"/>
  <c r="CB14" i="7"/>
  <c r="CA14" i="7"/>
  <c r="BZ14" i="7"/>
  <c r="BY14" i="7"/>
  <c r="BX14" i="7"/>
  <c r="BW14" i="7"/>
  <c r="BV14" i="7"/>
  <c r="BU14" i="7"/>
  <c r="BT14" i="7"/>
  <c r="BS14" i="7"/>
  <c r="BR14" i="7"/>
  <c r="BQ10" i="7"/>
  <c r="BQ11" i="7" s="1"/>
  <c r="BP10" i="7"/>
  <c r="BP11" i="7" s="1"/>
  <c r="BO10" i="7"/>
  <c r="BO11" i="7" s="1"/>
  <c r="BN10" i="7"/>
  <c r="BN11" i="7" s="1"/>
  <c r="BM10" i="7"/>
  <c r="BM11" i="7" s="1"/>
  <c r="BL10" i="7"/>
  <c r="BL11" i="7" s="1"/>
  <c r="BK10" i="7"/>
  <c r="BK11" i="7" s="1"/>
  <c r="BJ10" i="7"/>
  <c r="BJ11" i="7" s="1"/>
  <c r="BI10" i="7"/>
  <c r="BI11" i="7" s="1"/>
  <c r="BH10" i="7"/>
  <c r="BH11" i="7" s="1"/>
  <c r="BG10" i="7"/>
  <c r="BG11" i="7" s="1"/>
  <c r="BF10" i="7"/>
  <c r="BF11" i="7" s="1"/>
  <c r="BE10" i="7"/>
  <c r="BE11" i="7" s="1"/>
  <c r="BD10" i="7"/>
  <c r="BD11" i="7" s="1"/>
  <c r="BC10" i="7"/>
  <c r="BC11" i="7" s="1"/>
  <c r="BB10" i="7"/>
  <c r="BB11" i="7" s="1"/>
  <c r="BA10" i="7"/>
  <c r="BA11" i="7" s="1"/>
  <c r="AZ10" i="7"/>
  <c r="AZ11" i="7" s="1"/>
  <c r="AY10" i="7"/>
  <c r="AY11" i="7" s="1"/>
  <c r="AX10" i="7"/>
  <c r="AX11" i="7" s="1"/>
  <c r="AW10" i="7"/>
  <c r="AW11" i="7" s="1"/>
  <c r="AV10" i="7"/>
  <c r="AV11" i="7" s="1"/>
  <c r="AU10" i="7"/>
  <c r="AU11" i="7" s="1"/>
  <c r="AT10" i="7"/>
  <c r="AT11" i="7" s="1"/>
  <c r="AS10" i="7"/>
  <c r="AS11" i="7" s="1"/>
  <c r="AR10" i="7"/>
  <c r="AR11" i="7" s="1"/>
  <c r="AQ10" i="7"/>
  <c r="AQ11" i="7" s="1"/>
  <c r="AP10" i="7"/>
  <c r="AP11" i="7" s="1"/>
  <c r="AO10" i="7"/>
  <c r="AO11" i="7" s="1"/>
  <c r="AN10" i="7"/>
  <c r="AN11" i="7" s="1"/>
  <c r="AM10" i="7"/>
  <c r="AM11" i="7" s="1"/>
  <c r="AL10" i="7"/>
  <c r="AL11" i="7" s="1"/>
  <c r="AK10" i="7"/>
  <c r="AK11" i="7" s="1"/>
  <c r="AJ10" i="7"/>
  <c r="AJ11" i="7" s="1"/>
  <c r="AI10" i="7"/>
  <c r="AI11" i="7" s="1"/>
  <c r="AH10" i="7"/>
  <c r="AH11" i="7" s="1"/>
  <c r="AG10" i="7"/>
  <c r="AG11" i="7" s="1"/>
  <c r="AF10" i="7"/>
  <c r="AF11" i="7" s="1"/>
  <c r="AE10" i="7"/>
  <c r="AE11" i="7" s="1"/>
  <c r="AD10" i="7"/>
  <c r="AD11" i="7" s="1"/>
  <c r="AC10" i="7"/>
  <c r="AC11" i="7" s="1"/>
  <c r="AB10" i="7"/>
  <c r="AB11" i="7" s="1"/>
  <c r="AA10" i="7"/>
  <c r="AA11" i="7" s="1"/>
  <c r="Z10" i="7"/>
  <c r="Z11" i="7" s="1"/>
  <c r="Y10" i="7"/>
  <c r="Y11" i="7" s="1"/>
  <c r="X10" i="7"/>
  <c r="X11" i="7" s="1"/>
  <c r="W10" i="7"/>
  <c r="W11" i="7" s="1"/>
  <c r="V10" i="7"/>
  <c r="V11" i="7" s="1"/>
  <c r="U10" i="7"/>
  <c r="U11" i="7" s="1"/>
  <c r="T10" i="7"/>
  <c r="T11" i="7" s="1"/>
  <c r="S10" i="7"/>
  <c r="S11" i="7" s="1"/>
  <c r="R10" i="7"/>
  <c r="R11" i="7" s="1"/>
  <c r="Q10" i="7"/>
  <c r="Q11" i="7" s="1"/>
  <c r="P10" i="7"/>
  <c r="P11" i="7" s="1"/>
  <c r="O10" i="7"/>
  <c r="O11" i="7" s="1"/>
  <c r="N10" i="7"/>
  <c r="N11" i="7" s="1"/>
  <c r="T8" i="6"/>
  <c r="U8" i="6"/>
  <c r="V8" i="6"/>
  <c r="W8" i="6"/>
  <c r="S8" i="6"/>
  <c r="O8" i="6"/>
  <c r="P8" i="6"/>
  <c r="Q8" i="6"/>
  <c r="R8" i="6"/>
  <c r="N8" i="6"/>
  <c r="E85" i="6"/>
  <c r="D85" i="6"/>
  <c r="D84" i="6"/>
  <c r="C76" i="6"/>
  <c r="C72" i="6"/>
  <c r="G80" i="6" s="1"/>
  <c r="B68" i="6"/>
  <c r="M20" i="6"/>
  <c r="M21" i="6" s="1"/>
  <c r="M22" i="6" s="1"/>
  <c r="CO14" i="6"/>
  <c r="CN14" i="6"/>
  <c r="CM14" i="6"/>
  <c r="CL14" i="6"/>
  <c r="CK14" i="6"/>
  <c r="CJ14" i="6"/>
  <c r="CI14" i="6"/>
  <c r="CH14" i="6"/>
  <c r="CG14" i="6"/>
  <c r="CF14" i="6"/>
  <c r="CE14" i="6"/>
  <c r="CD14" i="6"/>
  <c r="CC14" i="6"/>
  <c r="CB14" i="6"/>
  <c r="CA14" i="6"/>
  <c r="BZ14" i="6"/>
  <c r="BY14" i="6"/>
  <c r="BX14" i="6"/>
  <c r="BW14" i="6"/>
  <c r="BV14" i="6"/>
  <c r="BU14" i="6"/>
  <c r="BT14" i="6"/>
  <c r="BS14" i="6"/>
  <c r="BR14" i="6"/>
  <c r="AV11" i="6"/>
  <c r="BQ10" i="6"/>
  <c r="BQ11" i="6" s="1"/>
  <c r="BP10" i="6"/>
  <c r="BP11" i="6" s="1"/>
  <c r="BO10" i="6"/>
  <c r="BO11" i="6" s="1"/>
  <c r="BN10" i="6"/>
  <c r="BN11" i="6" s="1"/>
  <c r="BM10" i="6"/>
  <c r="BM11" i="6" s="1"/>
  <c r="BL10" i="6"/>
  <c r="BL11" i="6" s="1"/>
  <c r="BK10" i="6"/>
  <c r="BK11" i="6" s="1"/>
  <c r="BJ10" i="6"/>
  <c r="BJ11" i="6" s="1"/>
  <c r="BI10" i="6"/>
  <c r="BI11" i="6" s="1"/>
  <c r="BH10" i="6"/>
  <c r="BH11" i="6" s="1"/>
  <c r="BG10" i="6"/>
  <c r="BG11" i="6" s="1"/>
  <c r="BF10" i="6"/>
  <c r="BF11" i="6" s="1"/>
  <c r="BE10" i="6"/>
  <c r="BE11" i="6" s="1"/>
  <c r="BD10" i="6"/>
  <c r="BD11" i="6" s="1"/>
  <c r="BC10" i="6"/>
  <c r="BC11" i="6" s="1"/>
  <c r="BB10" i="6"/>
  <c r="BB11" i="6" s="1"/>
  <c r="BA10" i="6"/>
  <c r="BA11" i="6" s="1"/>
  <c r="AZ10" i="6"/>
  <c r="AZ11" i="6" s="1"/>
  <c r="AY10" i="6"/>
  <c r="AY11" i="6" s="1"/>
  <c r="AX10" i="6"/>
  <c r="AX11" i="6" s="1"/>
  <c r="AW10" i="6"/>
  <c r="AW11" i="6" s="1"/>
  <c r="AV10" i="6"/>
  <c r="AU10" i="6"/>
  <c r="AU11" i="6" s="1"/>
  <c r="AT10" i="6"/>
  <c r="AT11" i="6" s="1"/>
  <c r="AS10" i="6"/>
  <c r="AS11" i="6" s="1"/>
  <c r="AR10" i="6"/>
  <c r="AR11" i="6" s="1"/>
  <c r="AQ10" i="6"/>
  <c r="AQ11" i="6" s="1"/>
  <c r="AP10" i="6"/>
  <c r="AP11" i="6" s="1"/>
  <c r="AO10" i="6"/>
  <c r="AO11" i="6" s="1"/>
  <c r="AN10" i="6"/>
  <c r="AN11" i="6" s="1"/>
  <c r="AM10" i="6"/>
  <c r="AM11" i="6" s="1"/>
  <c r="AL10" i="6"/>
  <c r="AL11" i="6" s="1"/>
  <c r="AK10" i="6"/>
  <c r="AK11" i="6" s="1"/>
  <c r="AJ10" i="6"/>
  <c r="AJ11" i="6" s="1"/>
  <c r="AI10" i="6"/>
  <c r="AI11" i="6" s="1"/>
  <c r="AH10" i="6"/>
  <c r="AH11" i="6" s="1"/>
  <c r="AG10" i="6"/>
  <c r="AG11" i="6" s="1"/>
  <c r="AF10" i="6"/>
  <c r="AF11" i="6" s="1"/>
  <c r="AE10" i="6"/>
  <c r="AE11" i="6" s="1"/>
  <c r="AD10" i="6"/>
  <c r="AD11" i="6" s="1"/>
  <c r="AC10" i="6"/>
  <c r="AC11" i="6" s="1"/>
  <c r="AB10" i="6"/>
  <c r="AB11" i="6" s="1"/>
  <c r="AA10" i="6"/>
  <c r="AA11" i="6" s="1"/>
  <c r="Z10" i="6"/>
  <c r="Z11" i="6" s="1"/>
  <c r="Y10" i="6"/>
  <c r="Y11" i="6" s="1"/>
  <c r="X10" i="6"/>
  <c r="X11" i="6" s="1"/>
  <c r="W10" i="6"/>
  <c r="W11" i="6" s="1"/>
  <c r="V10" i="6"/>
  <c r="V11" i="6" s="1"/>
  <c r="U10" i="6"/>
  <c r="U11" i="6" s="1"/>
  <c r="T10" i="6"/>
  <c r="T11" i="6" s="1"/>
  <c r="S10" i="6"/>
  <c r="S11" i="6" s="1"/>
  <c r="R10" i="6"/>
  <c r="R11" i="6" s="1"/>
  <c r="Q10" i="6"/>
  <c r="Q11" i="6" s="1"/>
  <c r="P10" i="6"/>
  <c r="P11" i="6" s="1"/>
  <c r="O10" i="6"/>
  <c r="O11" i="6" s="1"/>
  <c r="N10" i="6"/>
  <c r="N11" i="6" s="1"/>
  <c r="T8" i="4"/>
  <c r="T8" i="68" s="1"/>
  <c r="T14" i="68" s="1"/>
  <c r="U8" i="4"/>
  <c r="U8" i="68" s="1"/>
  <c r="U14" i="68" s="1"/>
  <c r="V8" i="4"/>
  <c r="V8" i="68" s="1"/>
  <c r="V14" i="68" s="1"/>
  <c r="W8" i="4"/>
  <c r="W8" i="68" s="1"/>
  <c r="W14" i="68" s="1"/>
  <c r="S8" i="4"/>
  <c r="S8" i="68" s="1"/>
  <c r="S14" i="68" s="1"/>
  <c r="O8" i="4"/>
  <c r="O8" i="68" s="1"/>
  <c r="O14" i="68" s="1"/>
  <c r="P8" i="4"/>
  <c r="P8" i="68" s="1"/>
  <c r="P14" i="68" s="1"/>
  <c r="Q8" i="4"/>
  <c r="Q8" i="68" s="1"/>
  <c r="Q14" i="68" s="1"/>
  <c r="R8" i="4"/>
  <c r="R8" i="68" s="1"/>
  <c r="R14" i="68" s="1"/>
  <c r="N8" i="4"/>
  <c r="N8" i="68" s="1"/>
  <c r="N14" i="68" s="1"/>
  <c r="F85" i="5"/>
  <c r="E85" i="5"/>
  <c r="D84" i="5"/>
  <c r="D85" i="5" s="1"/>
  <c r="H80" i="5"/>
  <c r="C76" i="5"/>
  <c r="C72" i="5"/>
  <c r="F80" i="5" s="1"/>
  <c r="B68" i="5"/>
  <c r="M21" i="5"/>
  <c r="M20" i="5"/>
  <c r="CO14" i="5"/>
  <c r="CN14" i="5"/>
  <c r="CM14" i="5"/>
  <c r="CL14" i="5"/>
  <c r="CK14" i="5"/>
  <c r="CJ14" i="5"/>
  <c r="CI14" i="5"/>
  <c r="CH14" i="5"/>
  <c r="CG14" i="5"/>
  <c r="CF14" i="5"/>
  <c r="CE14" i="5"/>
  <c r="CD14" i="5"/>
  <c r="CC14" i="5"/>
  <c r="CB14" i="5"/>
  <c r="CA14" i="5"/>
  <c r="BZ14" i="5"/>
  <c r="BY14" i="5"/>
  <c r="BX14" i="5"/>
  <c r="BW14" i="5"/>
  <c r="BV14" i="5"/>
  <c r="BU14" i="5"/>
  <c r="BT14" i="5"/>
  <c r="BS14" i="5"/>
  <c r="BR14" i="5"/>
  <c r="BJ11" i="5"/>
  <c r="AC11" i="5"/>
  <c r="U11" i="5"/>
  <c r="BQ10" i="5"/>
  <c r="BQ11" i="5" s="1"/>
  <c r="BP10" i="5"/>
  <c r="BP11" i="5" s="1"/>
  <c r="BO10" i="5"/>
  <c r="BO11" i="5" s="1"/>
  <c r="BN10" i="5"/>
  <c r="BN11" i="5" s="1"/>
  <c r="BM10" i="5"/>
  <c r="BM11" i="5" s="1"/>
  <c r="BL10" i="5"/>
  <c r="BL11" i="5" s="1"/>
  <c r="BK10" i="5"/>
  <c r="BK11" i="5" s="1"/>
  <c r="BJ10" i="5"/>
  <c r="BI10" i="5"/>
  <c r="BI11" i="5" s="1"/>
  <c r="BH10" i="5"/>
  <c r="BH11" i="5" s="1"/>
  <c r="BG10" i="5"/>
  <c r="BG11" i="5" s="1"/>
  <c r="BF10" i="5"/>
  <c r="BF11" i="5" s="1"/>
  <c r="BE10" i="5"/>
  <c r="BE11" i="5" s="1"/>
  <c r="BD10" i="5"/>
  <c r="BD11" i="5" s="1"/>
  <c r="BC10" i="5"/>
  <c r="BC11" i="5" s="1"/>
  <c r="BB10" i="5"/>
  <c r="BB11" i="5" s="1"/>
  <c r="BA10" i="5"/>
  <c r="BA11" i="5" s="1"/>
  <c r="AZ10" i="5"/>
  <c r="AZ11" i="5" s="1"/>
  <c r="AY10" i="5"/>
  <c r="AY11" i="5" s="1"/>
  <c r="AX10" i="5"/>
  <c r="AX11" i="5" s="1"/>
  <c r="AW10" i="5"/>
  <c r="AW11" i="5" s="1"/>
  <c r="AV10" i="5"/>
  <c r="AV11" i="5" s="1"/>
  <c r="AU10" i="5"/>
  <c r="AU11" i="5" s="1"/>
  <c r="AT10" i="5"/>
  <c r="AT11" i="5" s="1"/>
  <c r="AS10" i="5"/>
  <c r="AS11" i="5" s="1"/>
  <c r="AR10" i="5"/>
  <c r="AR11" i="5" s="1"/>
  <c r="AQ10" i="5"/>
  <c r="AQ11" i="5" s="1"/>
  <c r="AP10" i="5"/>
  <c r="AP11" i="5" s="1"/>
  <c r="AO10" i="5"/>
  <c r="AO11" i="5" s="1"/>
  <c r="AN10" i="5"/>
  <c r="AN11" i="5" s="1"/>
  <c r="AM10" i="5"/>
  <c r="AM11" i="5" s="1"/>
  <c r="AL10" i="5"/>
  <c r="AL11" i="5" s="1"/>
  <c r="AK10" i="5"/>
  <c r="AK11" i="5" s="1"/>
  <c r="AJ10" i="5"/>
  <c r="AJ11" i="5" s="1"/>
  <c r="AI10" i="5"/>
  <c r="AI11" i="5" s="1"/>
  <c r="AH10" i="5"/>
  <c r="AH11" i="5" s="1"/>
  <c r="AG10" i="5"/>
  <c r="AG11" i="5" s="1"/>
  <c r="AF10" i="5"/>
  <c r="AF11" i="5" s="1"/>
  <c r="AE10" i="5"/>
  <c r="AE11" i="5" s="1"/>
  <c r="AD10" i="5"/>
  <c r="AD11" i="5" s="1"/>
  <c r="AC10" i="5"/>
  <c r="AB10" i="5"/>
  <c r="AB11" i="5" s="1"/>
  <c r="AA10" i="5"/>
  <c r="AA11" i="5" s="1"/>
  <c r="Z10" i="5"/>
  <c r="Z11" i="5" s="1"/>
  <c r="Y10" i="5"/>
  <c r="Y11" i="5" s="1"/>
  <c r="X10" i="5"/>
  <c r="X11" i="5" s="1"/>
  <c r="W10" i="5"/>
  <c r="W11" i="5" s="1"/>
  <c r="V10" i="5"/>
  <c r="V11" i="5" s="1"/>
  <c r="U10" i="5"/>
  <c r="T10" i="5"/>
  <c r="T11" i="5" s="1"/>
  <c r="S10" i="5"/>
  <c r="S11" i="5" s="1"/>
  <c r="R10" i="5"/>
  <c r="R11" i="5" s="1"/>
  <c r="Q10" i="5"/>
  <c r="Q11" i="5" s="1"/>
  <c r="P10" i="5"/>
  <c r="P11" i="5" s="1"/>
  <c r="O10" i="5"/>
  <c r="O11" i="5" s="1"/>
  <c r="N10" i="5"/>
  <c r="N11" i="5" s="1"/>
  <c r="D84" i="4"/>
  <c r="E85" i="4" s="1"/>
  <c r="H80" i="4"/>
  <c r="C76" i="4"/>
  <c r="C72" i="4"/>
  <c r="G80" i="4" s="1"/>
  <c r="B68" i="4"/>
  <c r="M20" i="4"/>
  <c r="CO14" i="4"/>
  <c r="CN14" i="4"/>
  <c r="CM14" i="4"/>
  <c r="CL14" i="4"/>
  <c r="CK14" i="4"/>
  <c r="CJ14" i="4"/>
  <c r="CI14" i="4"/>
  <c r="CH14" i="4"/>
  <c r="CG14" i="4"/>
  <c r="CF14" i="4"/>
  <c r="CE14" i="4"/>
  <c r="CD14" i="4"/>
  <c r="CC14" i="4"/>
  <c r="CB14" i="4"/>
  <c r="CA14" i="4"/>
  <c r="BZ14" i="4"/>
  <c r="BY14" i="4"/>
  <c r="BX14" i="4"/>
  <c r="BW14" i="4"/>
  <c r="BV14" i="4"/>
  <c r="BU14" i="4"/>
  <c r="BT14" i="4"/>
  <c r="BS14" i="4"/>
  <c r="BR14" i="4"/>
  <c r="BJ11" i="4"/>
  <c r="BQ10" i="4"/>
  <c r="BQ11" i="4" s="1"/>
  <c r="BP10" i="4"/>
  <c r="BP11" i="4" s="1"/>
  <c r="BO10" i="4"/>
  <c r="BO11" i="4" s="1"/>
  <c r="BN10" i="4"/>
  <c r="BN11" i="4" s="1"/>
  <c r="BM10" i="4"/>
  <c r="BM11" i="4" s="1"/>
  <c r="BL10" i="4"/>
  <c r="BL11" i="4" s="1"/>
  <c r="BK10" i="4"/>
  <c r="BK11" i="4" s="1"/>
  <c r="BJ10" i="4"/>
  <c r="BI10" i="4"/>
  <c r="BI11" i="4" s="1"/>
  <c r="BH10" i="4"/>
  <c r="BH11" i="4" s="1"/>
  <c r="BG10" i="4"/>
  <c r="BG11" i="4" s="1"/>
  <c r="BF10" i="4"/>
  <c r="BF11" i="4" s="1"/>
  <c r="BE10" i="4"/>
  <c r="BE11" i="4" s="1"/>
  <c r="BD10" i="4"/>
  <c r="BD11" i="4" s="1"/>
  <c r="BC10" i="4"/>
  <c r="BC11" i="4" s="1"/>
  <c r="BB10" i="4"/>
  <c r="BB11" i="4" s="1"/>
  <c r="BA10" i="4"/>
  <c r="BA11" i="4" s="1"/>
  <c r="AZ10" i="4"/>
  <c r="AZ11" i="4" s="1"/>
  <c r="AY10" i="4"/>
  <c r="AY11" i="4" s="1"/>
  <c r="AX10" i="4"/>
  <c r="AX11" i="4" s="1"/>
  <c r="AW10" i="4"/>
  <c r="AW11" i="4" s="1"/>
  <c r="AV10" i="4"/>
  <c r="AV11" i="4" s="1"/>
  <c r="AU10" i="4"/>
  <c r="AU11" i="4" s="1"/>
  <c r="AT10" i="4"/>
  <c r="AT11" i="4" s="1"/>
  <c r="AS10" i="4"/>
  <c r="AS11" i="4" s="1"/>
  <c r="AR10" i="4"/>
  <c r="AR11" i="4" s="1"/>
  <c r="AQ10" i="4"/>
  <c r="AQ11" i="4" s="1"/>
  <c r="AP10" i="4"/>
  <c r="AP11" i="4" s="1"/>
  <c r="AO10" i="4"/>
  <c r="AO11" i="4" s="1"/>
  <c r="AN10" i="4"/>
  <c r="AN11" i="4" s="1"/>
  <c r="AM10" i="4"/>
  <c r="AM11" i="4" s="1"/>
  <c r="AL10" i="4"/>
  <c r="AL11" i="4" s="1"/>
  <c r="AK10" i="4"/>
  <c r="AK11" i="4" s="1"/>
  <c r="AJ10" i="4"/>
  <c r="AJ11" i="4" s="1"/>
  <c r="AI10" i="4"/>
  <c r="AI11" i="4" s="1"/>
  <c r="AH10" i="4"/>
  <c r="AH11" i="4" s="1"/>
  <c r="AG10" i="4"/>
  <c r="AG11" i="4" s="1"/>
  <c r="AF10" i="4"/>
  <c r="AF11" i="4" s="1"/>
  <c r="AE10" i="4"/>
  <c r="AE11" i="4" s="1"/>
  <c r="AD10" i="4"/>
  <c r="AD11" i="4" s="1"/>
  <c r="AC10" i="4"/>
  <c r="AC11" i="4" s="1"/>
  <c r="AB10" i="4"/>
  <c r="AB11" i="4" s="1"/>
  <c r="AA10" i="4"/>
  <c r="AA11" i="4" s="1"/>
  <c r="Z10" i="4"/>
  <c r="Z11" i="4" s="1"/>
  <c r="Y10" i="4"/>
  <c r="Y11" i="4" s="1"/>
  <c r="X10" i="4"/>
  <c r="X11" i="4" s="1"/>
  <c r="W10" i="4"/>
  <c r="W11" i="4" s="1"/>
  <c r="V10" i="4"/>
  <c r="V11" i="4" s="1"/>
  <c r="U10" i="4"/>
  <c r="U11" i="4" s="1"/>
  <c r="T10" i="4"/>
  <c r="T11" i="4" s="1"/>
  <c r="S10" i="4"/>
  <c r="S11" i="4" s="1"/>
  <c r="R10" i="4"/>
  <c r="R11" i="4" s="1"/>
  <c r="Q10" i="4"/>
  <c r="Q11" i="4" s="1"/>
  <c r="P10" i="4"/>
  <c r="P11" i="4" s="1"/>
  <c r="O10" i="4"/>
  <c r="O11" i="4" s="1"/>
  <c r="N10" i="4"/>
  <c r="N11" i="4" s="1"/>
  <c r="E80" i="5" l="1"/>
  <c r="E85" i="11"/>
  <c r="E80" i="13"/>
  <c r="F85" i="4"/>
  <c r="G80" i="5"/>
  <c r="D86" i="6"/>
  <c r="F80" i="12"/>
  <c r="F80" i="13"/>
  <c r="M22" i="5"/>
  <c r="F85" i="8"/>
  <c r="F85" i="6"/>
  <c r="D80" i="7"/>
  <c r="F85" i="11"/>
  <c r="M21" i="13"/>
  <c r="M22" i="13" s="1"/>
  <c r="N20" i="13" s="1"/>
  <c r="N21" i="13" s="1"/>
  <c r="N22" i="13" s="1"/>
  <c r="D85" i="13"/>
  <c r="H85" i="6"/>
  <c r="H80" i="7"/>
  <c r="H80" i="9"/>
  <c r="D85" i="12"/>
  <c r="D86" i="12" s="1"/>
  <c r="F85" i="13"/>
  <c r="D85" i="9"/>
  <c r="E85" i="8"/>
  <c r="H17" i="68"/>
  <c r="H19" i="68" s="1"/>
  <c r="AW20" i="68"/>
  <c r="AV23" i="68"/>
  <c r="AV24" i="68" s="1"/>
  <c r="AV9" i="68" s="1"/>
  <c r="AV14" i="68" s="1"/>
  <c r="AS20" i="66"/>
  <c r="AR23" i="66"/>
  <c r="AR24" i="66" s="1"/>
  <c r="AR9" i="66" s="1"/>
  <c r="AR14" i="66" s="1"/>
  <c r="AQ21" i="65"/>
  <c r="AQ22" i="65" s="1"/>
  <c r="AU21" i="64"/>
  <c r="AU22" i="64" s="1"/>
  <c r="AV20" i="64" s="1"/>
  <c r="AS20" i="63"/>
  <c r="AR23" i="63"/>
  <c r="AR24" i="63" s="1"/>
  <c r="AR9" i="63" s="1"/>
  <c r="AR14" i="63" s="1"/>
  <c r="AR20" i="62"/>
  <c r="AQ23" i="62"/>
  <c r="AQ24" i="62" s="1"/>
  <c r="AQ9" i="62" s="1"/>
  <c r="AQ14" i="62" s="1"/>
  <c r="AP21" i="61"/>
  <c r="AP22" i="61" s="1"/>
  <c r="AP21" i="60"/>
  <c r="AP22" i="60" s="1"/>
  <c r="AR20" i="59"/>
  <c r="AQ23" i="59"/>
  <c r="AQ24" i="59" s="1"/>
  <c r="AQ9" i="59" s="1"/>
  <c r="AQ14" i="59" s="1"/>
  <c r="AQ20" i="58"/>
  <c r="AP23" i="58"/>
  <c r="AP24" i="58" s="1"/>
  <c r="AP9" i="58" s="1"/>
  <c r="AP14" i="58" s="1"/>
  <c r="AR20" i="57"/>
  <c r="AQ23" i="57"/>
  <c r="AQ24" i="57" s="1"/>
  <c r="AQ9" i="57" s="1"/>
  <c r="AQ14" i="57" s="1"/>
  <c r="AQ20" i="56"/>
  <c r="AP23" i="56"/>
  <c r="AP24" i="56" s="1"/>
  <c r="AP9" i="56" s="1"/>
  <c r="AP14" i="56" s="1"/>
  <c r="AQ21" i="55"/>
  <c r="AQ22" i="55" s="1"/>
  <c r="AS21" i="54"/>
  <c r="AS22" i="54" s="1"/>
  <c r="AP21" i="53"/>
  <c r="AP22" i="53" s="1"/>
  <c r="AQ21" i="52"/>
  <c r="AQ22" i="52" s="1"/>
  <c r="AP21" i="51"/>
  <c r="AP22" i="51" s="1"/>
  <c r="AS20" i="50"/>
  <c r="AR23" i="50"/>
  <c r="AR24" i="50" s="1"/>
  <c r="AR9" i="50" s="1"/>
  <c r="AR14" i="50" s="1"/>
  <c r="AQ21" i="49"/>
  <c r="AQ22" i="49" s="1"/>
  <c r="AQ21" i="48"/>
  <c r="AQ22" i="48" s="1"/>
  <c r="AQ21" i="47"/>
  <c r="AQ22" i="47" s="1"/>
  <c r="AQ20" i="46"/>
  <c r="AP23" i="46"/>
  <c r="AP24" i="46" s="1"/>
  <c r="AP9" i="46" s="1"/>
  <c r="AP14" i="46" s="1"/>
  <c r="AP21" i="45"/>
  <c r="AP22" i="45" s="1"/>
  <c r="AQ20" i="44"/>
  <c r="AP23" i="44"/>
  <c r="AP24" i="44" s="1"/>
  <c r="AP9" i="44" s="1"/>
  <c r="AP14" i="44" s="1"/>
  <c r="AQ20" i="43"/>
  <c r="AP23" i="43"/>
  <c r="AP24" i="43" s="1"/>
  <c r="AP9" i="43" s="1"/>
  <c r="AP14" i="43" s="1"/>
  <c r="AQ20" i="42"/>
  <c r="AP23" i="42"/>
  <c r="AP24" i="42" s="1"/>
  <c r="AP9" i="42" s="1"/>
  <c r="AP14" i="42" s="1"/>
  <c r="AQ20" i="41"/>
  <c r="AP23" i="41"/>
  <c r="AP24" i="41" s="1"/>
  <c r="AP9" i="41" s="1"/>
  <c r="AP14" i="41" s="1"/>
  <c r="AQ20" i="40"/>
  <c r="AP23" i="40"/>
  <c r="AP24" i="40" s="1"/>
  <c r="AP9" i="40" s="1"/>
  <c r="AP14" i="40" s="1"/>
  <c r="AR21" i="39"/>
  <c r="AR22" i="39" s="1"/>
  <c r="AQ21" i="38"/>
  <c r="AQ22" i="38" s="1"/>
  <c r="AR20" i="36"/>
  <c r="AQ23" i="36"/>
  <c r="AQ24" i="36" s="1"/>
  <c r="AQ9" i="36" s="1"/>
  <c r="AQ14" i="36" s="1"/>
  <c r="AR20" i="35"/>
  <c r="AQ23" i="35"/>
  <c r="AQ24" i="35" s="1"/>
  <c r="AQ9" i="35" s="1"/>
  <c r="AQ14" i="35" s="1"/>
  <c r="AS21" i="34"/>
  <c r="AS22" i="34" s="1"/>
  <c r="AQ21" i="33"/>
  <c r="AQ22" i="33" s="1"/>
  <c r="AQ21" i="32"/>
  <c r="AQ22" i="32" s="1"/>
  <c r="AQ20" i="31"/>
  <c r="AP23" i="31"/>
  <c r="AP24" i="31" s="1"/>
  <c r="AP9" i="31" s="1"/>
  <c r="AP14" i="31" s="1"/>
  <c r="AR21" i="30"/>
  <c r="AR22" i="30" s="1"/>
  <c r="AP21" i="29"/>
  <c r="AP22" i="29" s="1"/>
  <c r="AR20" i="28"/>
  <c r="AQ23" i="28"/>
  <c r="AQ24" i="28" s="1"/>
  <c r="AQ9" i="28" s="1"/>
  <c r="AQ14" i="28" s="1"/>
  <c r="AR20" i="27"/>
  <c r="AQ23" i="27"/>
  <c r="AQ24" i="27" s="1"/>
  <c r="AQ9" i="27" s="1"/>
  <c r="AQ14" i="27" s="1"/>
  <c r="AS20" i="26"/>
  <c r="AR23" i="26"/>
  <c r="AR24" i="26" s="1"/>
  <c r="AR9" i="26" s="1"/>
  <c r="AR14" i="26" s="1"/>
  <c r="AP21" i="25"/>
  <c r="AP22" i="25" s="1"/>
  <c r="AQ20" i="24"/>
  <c r="AP23" i="24"/>
  <c r="AP24" i="24" s="1"/>
  <c r="AP9" i="24" s="1"/>
  <c r="AP14" i="24" s="1"/>
  <c r="AQ21" i="23"/>
  <c r="AQ22" i="23" s="1"/>
  <c r="AQ21" i="22"/>
  <c r="AQ22" i="22" s="1"/>
  <c r="AR20" i="21"/>
  <c r="AQ23" i="21"/>
  <c r="AQ24" i="21" s="1"/>
  <c r="AQ9" i="21" s="1"/>
  <c r="AQ14" i="21" s="1"/>
  <c r="AQ21" i="20"/>
  <c r="AQ22" i="20" s="1"/>
  <c r="AR21" i="19"/>
  <c r="AR22" i="19" s="1"/>
  <c r="AQ20" i="18"/>
  <c r="AP23" i="18"/>
  <c r="AP24" i="18" s="1"/>
  <c r="AP9" i="18" s="1"/>
  <c r="AP14" i="18" s="1"/>
  <c r="AS20" i="17"/>
  <c r="AR23" i="17"/>
  <c r="AR24" i="17" s="1"/>
  <c r="AR9" i="17" s="1"/>
  <c r="AR14" i="17" s="1"/>
  <c r="AQ20" i="16"/>
  <c r="AP23" i="16"/>
  <c r="AP24" i="16" s="1"/>
  <c r="AP9" i="16" s="1"/>
  <c r="AP14" i="16" s="1"/>
  <c r="AQ21" i="15"/>
  <c r="AQ22" i="15" s="1"/>
  <c r="AR21" i="14"/>
  <c r="AR22" i="14" s="1"/>
  <c r="AQ23" i="14"/>
  <c r="AQ24" i="14" s="1"/>
  <c r="AQ9" i="14" s="1"/>
  <c r="AQ14" i="14" s="1"/>
  <c r="G85" i="13"/>
  <c r="H85" i="13"/>
  <c r="D86" i="13"/>
  <c r="D80" i="13"/>
  <c r="M23" i="12"/>
  <c r="M24" i="12" s="1"/>
  <c r="N20" i="12"/>
  <c r="G85" i="12"/>
  <c r="H85" i="12"/>
  <c r="D80" i="12"/>
  <c r="E84" i="11"/>
  <c r="D87" i="11"/>
  <c r="D88" i="11" s="1"/>
  <c r="G85" i="11"/>
  <c r="H85" i="11"/>
  <c r="D80" i="11"/>
  <c r="M21" i="11"/>
  <c r="M22" i="11" s="1"/>
  <c r="E80" i="11"/>
  <c r="E85" i="10"/>
  <c r="D85" i="10"/>
  <c r="D86" i="10" s="1"/>
  <c r="H85" i="10"/>
  <c r="G85" i="10"/>
  <c r="D80" i="10"/>
  <c r="M21" i="10"/>
  <c r="M22" i="10" s="1"/>
  <c r="E80" i="10"/>
  <c r="F80" i="10"/>
  <c r="G85" i="9"/>
  <c r="D86" i="9"/>
  <c r="D80" i="9"/>
  <c r="M21" i="9"/>
  <c r="M22" i="9" s="1"/>
  <c r="E80" i="9"/>
  <c r="F80" i="9"/>
  <c r="E84" i="8"/>
  <c r="D87" i="8"/>
  <c r="D88" i="8" s="1"/>
  <c r="G85" i="8"/>
  <c r="H85" i="8"/>
  <c r="D80" i="8"/>
  <c r="M21" i="8"/>
  <c r="M22" i="8" s="1"/>
  <c r="E80" i="8"/>
  <c r="G85" i="7"/>
  <c r="H85" i="7"/>
  <c r="M21" i="7"/>
  <c r="M22" i="7" s="1"/>
  <c r="E80" i="7"/>
  <c r="F80" i="7"/>
  <c r="D85" i="7"/>
  <c r="D86" i="7" s="1"/>
  <c r="M23" i="6"/>
  <c r="M24" i="6" s="1"/>
  <c r="N20" i="6"/>
  <c r="E84" i="6"/>
  <c r="D87" i="6"/>
  <c r="D88" i="6" s="1"/>
  <c r="H80" i="6"/>
  <c r="G85" i="6"/>
  <c r="D80" i="6"/>
  <c r="E80" i="6"/>
  <c r="F80" i="6"/>
  <c r="M23" i="5"/>
  <c r="M24" i="5" s="1"/>
  <c r="N20" i="5"/>
  <c r="G85" i="5"/>
  <c r="H85" i="5"/>
  <c r="D86" i="5"/>
  <c r="D80" i="5"/>
  <c r="G85" i="4"/>
  <c r="H85" i="4"/>
  <c r="D86" i="4"/>
  <c r="D80" i="4"/>
  <c r="M21" i="4"/>
  <c r="M22" i="4" s="1"/>
  <c r="E80" i="4"/>
  <c r="F80" i="4"/>
  <c r="D85" i="4"/>
  <c r="M20" i="1"/>
  <c r="M21" i="1" s="1"/>
  <c r="BQ10" i="2"/>
  <c r="BQ11" i="2" s="1"/>
  <c r="M20" i="2"/>
  <c r="BQ10" i="3"/>
  <c r="BQ11" i="3" s="1"/>
  <c r="M20" i="3"/>
  <c r="D87" i="12" l="1"/>
  <c r="D88" i="12" s="1"/>
  <c r="D89" i="12" s="1"/>
  <c r="E84" i="12"/>
  <c r="D89" i="11"/>
  <c r="D89" i="8"/>
  <c r="D89" i="6"/>
  <c r="M23" i="13"/>
  <c r="M24" i="13" s="1"/>
  <c r="AW21" i="68"/>
  <c r="AW22" i="68"/>
  <c r="AX20" i="68" s="1"/>
  <c r="AS21" i="66"/>
  <c r="AS22" i="66" s="1"/>
  <c r="AR20" i="65"/>
  <c r="AQ23" i="65"/>
  <c r="AQ24" i="65" s="1"/>
  <c r="AQ9" i="65" s="1"/>
  <c r="AQ14" i="65" s="1"/>
  <c r="AV21" i="64"/>
  <c r="AV22" i="64" s="1"/>
  <c r="AU23" i="64"/>
  <c r="AU24" i="64" s="1"/>
  <c r="AU9" i="64" s="1"/>
  <c r="AU14" i="64" s="1"/>
  <c r="AS21" i="63"/>
  <c r="AS22" i="63" s="1"/>
  <c r="AR21" i="62"/>
  <c r="AR22" i="62" s="1"/>
  <c r="AQ20" i="61"/>
  <c r="AP23" i="61"/>
  <c r="AP24" i="61" s="1"/>
  <c r="AP9" i="61" s="1"/>
  <c r="AP14" i="61" s="1"/>
  <c r="AQ20" i="60"/>
  <c r="AP23" i="60"/>
  <c r="AP24" i="60" s="1"/>
  <c r="AP9" i="60" s="1"/>
  <c r="AP14" i="60" s="1"/>
  <c r="AR21" i="59"/>
  <c r="AR22" i="59" s="1"/>
  <c r="AQ21" i="58"/>
  <c r="AQ22" i="58" s="1"/>
  <c r="AR21" i="57"/>
  <c r="AR22" i="57" s="1"/>
  <c r="AQ21" i="56"/>
  <c r="AQ22" i="56" s="1"/>
  <c r="AR20" i="55"/>
  <c r="AQ23" i="55"/>
  <c r="AQ24" i="55" s="1"/>
  <c r="AQ9" i="55" s="1"/>
  <c r="AQ14" i="55" s="1"/>
  <c r="AT20" i="54"/>
  <c r="AS23" i="54"/>
  <c r="AS24" i="54" s="1"/>
  <c r="AS9" i="54" s="1"/>
  <c r="AS14" i="54" s="1"/>
  <c r="AQ20" i="53"/>
  <c r="AP23" i="53"/>
  <c r="AP24" i="53" s="1"/>
  <c r="AP9" i="53" s="1"/>
  <c r="AP14" i="53" s="1"/>
  <c r="AR20" i="52"/>
  <c r="AQ23" i="52"/>
  <c r="AQ24" i="52" s="1"/>
  <c r="AQ9" i="52" s="1"/>
  <c r="AQ14" i="52" s="1"/>
  <c r="AQ20" i="51"/>
  <c r="AP23" i="51"/>
  <c r="AP24" i="51" s="1"/>
  <c r="AP9" i="51" s="1"/>
  <c r="AP14" i="51" s="1"/>
  <c r="AS21" i="50"/>
  <c r="AS22" i="50" s="1"/>
  <c r="AR20" i="49"/>
  <c r="AQ23" i="49"/>
  <c r="AQ24" i="49" s="1"/>
  <c r="AQ9" i="49" s="1"/>
  <c r="AQ14" i="49" s="1"/>
  <c r="AR20" i="48"/>
  <c r="AQ23" i="48"/>
  <c r="AQ24" i="48" s="1"/>
  <c r="AQ9" i="48" s="1"/>
  <c r="AQ14" i="48" s="1"/>
  <c r="AR20" i="47"/>
  <c r="AQ23" i="47"/>
  <c r="AQ24" i="47" s="1"/>
  <c r="AQ9" i="47" s="1"/>
  <c r="AQ14" i="47" s="1"/>
  <c r="AQ21" i="46"/>
  <c r="AQ22" i="46" s="1"/>
  <c r="AQ20" i="45"/>
  <c r="AP23" i="45"/>
  <c r="AP24" i="45" s="1"/>
  <c r="AP9" i="45" s="1"/>
  <c r="AP14" i="45" s="1"/>
  <c r="AQ21" i="44"/>
  <c r="AQ22" i="44" s="1"/>
  <c r="AQ21" i="43"/>
  <c r="AQ22" i="43" s="1"/>
  <c r="AQ21" i="42"/>
  <c r="AQ22" i="42" s="1"/>
  <c r="AQ21" i="41"/>
  <c r="AQ22" i="41" s="1"/>
  <c r="AQ21" i="40"/>
  <c r="AQ22" i="40" s="1"/>
  <c r="AS20" i="39"/>
  <c r="AR23" i="39"/>
  <c r="AR24" i="39" s="1"/>
  <c r="AR9" i="39" s="1"/>
  <c r="AR14" i="39" s="1"/>
  <c r="AR20" i="38"/>
  <c r="AQ23" i="38"/>
  <c r="AQ24" i="38" s="1"/>
  <c r="AQ9" i="38" s="1"/>
  <c r="AQ14" i="38" s="1"/>
  <c r="AR21" i="36"/>
  <c r="AR22" i="36" s="1"/>
  <c r="AR21" i="35"/>
  <c r="AR22" i="35" s="1"/>
  <c r="AT20" i="34"/>
  <c r="AS23" i="34"/>
  <c r="AS24" i="34" s="1"/>
  <c r="AS9" i="34" s="1"/>
  <c r="AS14" i="34" s="1"/>
  <c r="AR20" i="33"/>
  <c r="AQ23" i="33"/>
  <c r="AQ24" i="33" s="1"/>
  <c r="AQ9" i="33" s="1"/>
  <c r="AQ14" i="33" s="1"/>
  <c r="AR20" i="32"/>
  <c r="AQ23" i="32"/>
  <c r="AQ24" i="32" s="1"/>
  <c r="AQ9" i="32" s="1"/>
  <c r="AQ14" i="32" s="1"/>
  <c r="AQ21" i="31"/>
  <c r="AQ22" i="31" s="1"/>
  <c r="AS20" i="30"/>
  <c r="AR23" i="30"/>
  <c r="AR24" i="30" s="1"/>
  <c r="AR9" i="30" s="1"/>
  <c r="AR14" i="30" s="1"/>
  <c r="AQ20" i="29"/>
  <c r="AP23" i="29"/>
  <c r="AP24" i="29" s="1"/>
  <c r="AP9" i="29" s="1"/>
  <c r="AP14" i="29" s="1"/>
  <c r="AR21" i="28"/>
  <c r="AR22" i="28" s="1"/>
  <c r="AR21" i="27"/>
  <c r="AR22" i="27" s="1"/>
  <c r="AS21" i="26"/>
  <c r="AS22" i="26" s="1"/>
  <c r="AQ20" i="25"/>
  <c r="AP23" i="25"/>
  <c r="AP24" i="25" s="1"/>
  <c r="AP9" i="25" s="1"/>
  <c r="AP14" i="25" s="1"/>
  <c r="AQ21" i="24"/>
  <c r="AQ22" i="24" s="1"/>
  <c r="AR20" i="23"/>
  <c r="AQ23" i="23"/>
  <c r="AQ24" i="23" s="1"/>
  <c r="AQ9" i="23" s="1"/>
  <c r="AQ14" i="23" s="1"/>
  <c r="AR20" i="22"/>
  <c r="AQ23" i="22"/>
  <c r="AQ24" i="22" s="1"/>
  <c r="AQ9" i="22" s="1"/>
  <c r="AQ14" i="22" s="1"/>
  <c r="AR21" i="21"/>
  <c r="AR22" i="21" s="1"/>
  <c r="AR20" i="20"/>
  <c r="AQ23" i="20"/>
  <c r="AQ24" i="20" s="1"/>
  <c r="AQ9" i="20" s="1"/>
  <c r="AQ14" i="20" s="1"/>
  <c r="AS20" i="19"/>
  <c r="AR23" i="19"/>
  <c r="AR24" i="19" s="1"/>
  <c r="AR9" i="19" s="1"/>
  <c r="AR14" i="19" s="1"/>
  <c r="AQ21" i="18"/>
  <c r="AQ22" i="18" s="1"/>
  <c r="AS21" i="17"/>
  <c r="AS22" i="17" s="1"/>
  <c r="AQ21" i="16"/>
  <c r="AQ22" i="16" s="1"/>
  <c r="AR20" i="15"/>
  <c r="AQ23" i="15"/>
  <c r="AQ24" i="15" s="1"/>
  <c r="AQ9" i="15" s="1"/>
  <c r="AQ14" i="15" s="1"/>
  <c r="AS20" i="14"/>
  <c r="AR23" i="14"/>
  <c r="AR24" i="14" s="1"/>
  <c r="AR9" i="14" s="1"/>
  <c r="AR14" i="14" s="1"/>
  <c r="O20" i="13"/>
  <c r="N23" i="13"/>
  <c r="N24" i="13" s="1"/>
  <c r="N9" i="13" s="1"/>
  <c r="N14" i="13" s="1"/>
  <c r="E84" i="13"/>
  <c r="D87" i="13"/>
  <c r="D88" i="13" s="1"/>
  <c r="D89" i="13" s="1"/>
  <c r="N21" i="12"/>
  <c r="N22" i="12" s="1"/>
  <c r="E86" i="12"/>
  <c r="F84" i="12" s="1"/>
  <c r="E87" i="12"/>
  <c r="E88" i="12" s="1"/>
  <c r="E89" i="12" s="1"/>
  <c r="M23" i="11"/>
  <c r="M24" i="11" s="1"/>
  <c r="N20" i="11"/>
  <c r="E86" i="11"/>
  <c r="F84" i="11" s="1"/>
  <c r="E87" i="11"/>
  <c r="E88" i="11" s="1"/>
  <c r="E89" i="11" s="1"/>
  <c r="N20" i="10"/>
  <c r="M23" i="10"/>
  <c r="M24" i="10" s="1"/>
  <c r="E84" i="10"/>
  <c r="D87" i="10"/>
  <c r="D88" i="10" s="1"/>
  <c r="D89" i="10" s="1"/>
  <c r="M23" i="9"/>
  <c r="M24" i="9" s="1"/>
  <c r="N20" i="9"/>
  <c r="E84" i="9"/>
  <c r="D87" i="9"/>
  <c r="D88" i="9" s="1"/>
  <c r="D89" i="9" s="1"/>
  <c r="M23" i="8"/>
  <c r="M24" i="8" s="1"/>
  <c r="N20" i="8"/>
  <c r="E86" i="8"/>
  <c r="F84" i="8" s="1"/>
  <c r="E87" i="8"/>
  <c r="E88" i="8" s="1"/>
  <c r="E89" i="8" s="1"/>
  <c r="E84" i="7"/>
  <c r="D87" i="7"/>
  <c r="D88" i="7" s="1"/>
  <c r="D89" i="7" s="1"/>
  <c r="N20" i="7"/>
  <c r="M23" i="7"/>
  <c r="M24" i="7" s="1"/>
  <c r="E86" i="6"/>
  <c r="F84" i="6" s="1"/>
  <c r="N21" i="6"/>
  <c r="N22" i="6" s="1"/>
  <c r="N21" i="5"/>
  <c r="N22" i="5" s="1"/>
  <c r="E84" i="5"/>
  <c r="D87" i="5"/>
  <c r="D88" i="5" s="1"/>
  <c r="D89" i="5" s="1"/>
  <c r="N20" i="4"/>
  <c r="M23" i="4"/>
  <c r="M24" i="4" s="1"/>
  <c r="E84" i="4"/>
  <c r="D87" i="4"/>
  <c r="D88" i="4" s="1"/>
  <c r="D89" i="4" s="1"/>
  <c r="M22" i="1"/>
  <c r="N20" i="1" s="1"/>
  <c r="M21" i="2"/>
  <c r="M22" i="2" s="1"/>
  <c r="M21" i="3"/>
  <c r="M22" i="3" s="1"/>
  <c r="O10" i="3"/>
  <c r="P10" i="3"/>
  <c r="P11" i="3" s="1"/>
  <c r="Q10" i="3"/>
  <c r="Q11" i="3" s="1"/>
  <c r="R10" i="3"/>
  <c r="S10" i="3"/>
  <c r="S11" i="3" s="1"/>
  <c r="T10" i="3"/>
  <c r="T11" i="3" s="1"/>
  <c r="U10" i="3"/>
  <c r="U11" i="3" s="1"/>
  <c r="V10" i="3"/>
  <c r="V11" i="3" s="1"/>
  <c r="W10" i="3"/>
  <c r="X10" i="3"/>
  <c r="X11" i="3" s="1"/>
  <c r="Y10" i="3"/>
  <c r="Y11" i="3" s="1"/>
  <c r="Z10" i="3"/>
  <c r="Z11" i="3" s="1"/>
  <c r="AA10" i="3"/>
  <c r="AA11" i="3" s="1"/>
  <c r="AB10" i="3"/>
  <c r="AB11" i="3" s="1"/>
  <c r="AC10" i="3"/>
  <c r="AC11" i="3" s="1"/>
  <c r="AD10" i="3"/>
  <c r="AD11" i="3" s="1"/>
  <c r="AE10" i="3"/>
  <c r="AF10" i="3"/>
  <c r="AF11" i="3" s="1"/>
  <c r="AG10" i="3"/>
  <c r="AH10" i="3"/>
  <c r="AI10" i="3"/>
  <c r="AI11" i="3" s="1"/>
  <c r="AJ10" i="3"/>
  <c r="AJ11" i="3" s="1"/>
  <c r="AK10" i="3"/>
  <c r="AK11" i="3" s="1"/>
  <c r="AL10" i="3"/>
  <c r="AL11" i="3" s="1"/>
  <c r="AM10" i="3"/>
  <c r="AN10" i="3"/>
  <c r="AN11" i="3" s="1"/>
  <c r="AO10" i="3"/>
  <c r="AO11" i="3" s="1"/>
  <c r="AP10" i="3"/>
  <c r="AP11" i="3" s="1"/>
  <c r="AQ10" i="3"/>
  <c r="AQ11" i="3" s="1"/>
  <c r="AR10" i="3"/>
  <c r="AR11" i="3" s="1"/>
  <c r="AS10" i="3"/>
  <c r="AS11" i="3" s="1"/>
  <c r="AT10" i="3"/>
  <c r="AT11" i="3" s="1"/>
  <c r="AU10" i="3"/>
  <c r="AV10" i="3"/>
  <c r="AV11" i="3" s="1"/>
  <c r="AW10" i="3"/>
  <c r="AX10" i="3"/>
  <c r="AY10" i="3"/>
  <c r="AY11" i="3" s="1"/>
  <c r="AZ10" i="3"/>
  <c r="AZ11" i="3" s="1"/>
  <c r="BA10" i="3"/>
  <c r="BA11" i="3" s="1"/>
  <c r="BB10" i="3"/>
  <c r="BB11" i="3" s="1"/>
  <c r="BC10" i="3"/>
  <c r="BD10" i="3"/>
  <c r="BD11" i="3" s="1"/>
  <c r="BE10" i="3"/>
  <c r="BE11" i="3" s="1"/>
  <c r="BF10" i="3"/>
  <c r="BF11" i="3" s="1"/>
  <c r="BG10" i="3"/>
  <c r="BG11" i="3" s="1"/>
  <c r="BH10" i="3"/>
  <c r="BH11" i="3" s="1"/>
  <c r="BI10" i="3"/>
  <c r="BI11" i="3" s="1"/>
  <c r="BJ10" i="3"/>
  <c r="BJ11" i="3" s="1"/>
  <c r="BK10" i="3"/>
  <c r="BL10" i="3"/>
  <c r="BL11" i="3" s="1"/>
  <c r="BM10" i="3"/>
  <c r="BN10" i="3"/>
  <c r="BO10" i="3"/>
  <c r="BO11" i="3" s="1"/>
  <c r="BP10" i="3"/>
  <c r="BP11" i="3" s="1"/>
  <c r="O11" i="3"/>
  <c r="R11" i="3"/>
  <c r="W11" i="3"/>
  <c r="AE11" i="3"/>
  <c r="AG11" i="3"/>
  <c r="AH11" i="3"/>
  <c r="AM11" i="3"/>
  <c r="AU11" i="3"/>
  <c r="AW11" i="3"/>
  <c r="AX11" i="3"/>
  <c r="BC11" i="3"/>
  <c r="BK11" i="3"/>
  <c r="BM11" i="3"/>
  <c r="BN11" i="3"/>
  <c r="N10" i="3"/>
  <c r="N11" i="3" s="1"/>
  <c r="N11" i="2"/>
  <c r="N10" i="2"/>
  <c r="O10" i="2"/>
  <c r="P10" i="2"/>
  <c r="Q10" i="2"/>
  <c r="Q11" i="2" s="1"/>
  <c r="R10" i="2"/>
  <c r="R11" i="2" s="1"/>
  <c r="S10" i="2"/>
  <c r="T10" i="2"/>
  <c r="T11" i="2" s="1"/>
  <c r="U10" i="2"/>
  <c r="V10" i="2"/>
  <c r="V11" i="2" s="1"/>
  <c r="W10" i="2"/>
  <c r="X10" i="2"/>
  <c r="Y10" i="2"/>
  <c r="Y11" i="2" s="1"/>
  <c r="Z10" i="2"/>
  <c r="Z11" i="2" s="1"/>
  <c r="AA10" i="2"/>
  <c r="AB10" i="2"/>
  <c r="AB11" i="2" s="1"/>
  <c r="AC10" i="2"/>
  <c r="AC11" i="2" s="1"/>
  <c r="AD10" i="2"/>
  <c r="AD11" i="2" s="1"/>
  <c r="AE10" i="2"/>
  <c r="AF10" i="2"/>
  <c r="AG10" i="2"/>
  <c r="AG11" i="2" s="1"/>
  <c r="AH10" i="2"/>
  <c r="AH11" i="2" s="1"/>
  <c r="AI10" i="2"/>
  <c r="AJ10" i="2"/>
  <c r="AJ11" i="2" s="1"/>
  <c r="AK10" i="2"/>
  <c r="AK11" i="2" s="1"/>
  <c r="AL10" i="2"/>
  <c r="AL11" i="2" s="1"/>
  <c r="AM10" i="2"/>
  <c r="AN10" i="2"/>
  <c r="AO10" i="2"/>
  <c r="AO11" i="2" s="1"/>
  <c r="AP10" i="2"/>
  <c r="AP11" i="2" s="1"/>
  <c r="AQ10" i="2"/>
  <c r="AR10" i="2"/>
  <c r="AR11" i="2" s="1"/>
  <c r="AS10" i="2"/>
  <c r="AS11" i="2" s="1"/>
  <c r="AT10" i="2"/>
  <c r="AT11" i="2" s="1"/>
  <c r="AU10" i="2"/>
  <c r="AV10" i="2"/>
  <c r="AW10" i="2"/>
  <c r="AW11" i="2" s="1"/>
  <c r="AX10" i="2"/>
  <c r="AX11" i="2" s="1"/>
  <c r="AY10" i="2"/>
  <c r="AZ10" i="2"/>
  <c r="AZ11" i="2" s="1"/>
  <c r="BA10" i="2"/>
  <c r="BA11" i="2" s="1"/>
  <c r="BB10" i="2"/>
  <c r="BB11" i="2" s="1"/>
  <c r="BC10" i="2"/>
  <c r="BD10" i="2"/>
  <c r="BE10" i="2"/>
  <c r="BE11" i="2" s="1"/>
  <c r="BF10" i="2"/>
  <c r="BF11" i="2" s="1"/>
  <c r="BG10" i="2"/>
  <c r="BH10" i="2"/>
  <c r="BH11" i="2" s="1"/>
  <c r="BI10" i="2"/>
  <c r="BI11" i="2" s="1"/>
  <c r="BJ10" i="2"/>
  <c r="BJ11" i="2" s="1"/>
  <c r="BK10" i="2"/>
  <c r="BL10" i="2"/>
  <c r="BM10" i="2"/>
  <c r="BM11" i="2" s="1"/>
  <c r="BN10" i="2"/>
  <c r="BN11" i="2" s="1"/>
  <c r="BO10" i="2"/>
  <c r="BP10" i="2"/>
  <c r="BP11" i="2" s="1"/>
  <c r="O11" i="2"/>
  <c r="P11" i="2"/>
  <c r="S11" i="2"/>
  <c r="U11" i="2"/>
  <c r="W11" i="2"/>
  <c r="X11" i="2"/>
  <c r="AA11" i="2"/>
  <c r="AE11" i="2"/>
  <c r="AF11" i="2"/>
  <c r="AI11" i="2"/>
  <c r="AM11" i="2"/>
  <c r="AN11" i="2"/>
  <c r="AQ11" i="2"/>
  <c r="AU11" i="2"/>
  <c r="AV11" i="2"/>
  <c r="AY11" i="2"/>
  <c r="BC11" i="2"/>
  <c r="BD11" i="2"/>
  <c r="BG11" i="2"/>
  <c r="BK11" i="2"/>
  <c r="BL11" i="2"/>
  <c r="BO11" i="2"/>
  <c r="O10" i="1"/>
  <c r="O11" i="1" s="1"/>
  <c r="P10" i="1"/>
  <c r="P11" i="1" s="1"/>
  <c r="Q10" i="1"/>
  <c r="Q11" i="1" s="1"/>
  <c r="R10" i="1"/>
  <c r="R11" i="1" s="1"/>
  <c r="S10" i="1"/>
  <c r="T10" i="1"/>
  <c r="T11" i="1" s="1"/>
  <c r="U10" i="1"/>
  <c r="V10" i="1"/>
  <c r="W10" i="1"/>
  <c r="W11" i="1" s="1"/>
  <c r="X10" i="1"/>
  <c r="X11" i="1" s="1"/>
  <c r="Y10" i="1"/>
  <c r="Y11" i="1" s="1"/>
  <c r="Z10" i="1"/>
  <c r="AA10" i="1"/>
  <c r="AB10" i="1"/>
  <c r="AB11" i="1" s="1"/>
  <c r="AC10" i="1"/>
  <c r="AC11" i="1" s="1"/>
  <c r="AD10" i="1"/>
  <c r="AE10" i="1"/>
  <c r="AF10" i="1"/>
  <c r="AF11" i="1" s="1"/>
  <c r="AG10" i="1"/>
  <c r="AG11" i="1" s="1"/>
  <c r="AH10" i="1"/>
  <c r="AH11" i="1" s="1"/>
  <c r="AI10" i="1"/>
  <c r="AJ10" i="1"/>
  <c r="AJ11" i="1" s="1"/>
  <c r="AK10" i="1"/>
  <c r="AL10" i="1"/>
  <c r="S11" i="1"/>
  <c r="U11" i="1"/>
  <c r="V11" i="1"/>
  <c r="Z11" i="1"/>
  <c r="AA11" i="1"/>
  <c r="AD11" i="1"/>
  <c r="AE11" i="1"/>
  <c r="AI11" i="1"/>
  <c r="AK11" i="1"/>
  <c r="AL11" i="1"/>
  <c r="N10" i="1"/>
  <c r="N11" i="1" s="1"/>
  <c r="AI8" i="3"/>
  <c r="AJ8" i="3"/>
  <c r="AK8" i="3"/>
  <c r="AL8" i="3"/>
  <c r="AD8" i="3"/>
  <c r="AE8" i="3"/>
  <c r="AF8" i="3"/>
  <c r="AG8" i="3"/>
  <c r="Y8" i="3"/>
  <c r="Z8" i="3"/>
  <c r="AA8" i="3"/>
  <c r="AB8" i="3"/>
  <c r="T8" i="3"/>
  <c r="U8" i="3"/>
  <c r="V8" i="3"/>
  <c r="W8" i="3"/>
  <c r="AH8" i="3"/>
  <c r="AC8" i="3"/>
  <c r="X8" i="3"/>
  <c r="S8" i="3"/>
  <c r="BR14" i="2"/>
  <c r="BS14" i="2"/>
  <c r="BT14" i="2"/>
  <c r="D84" i="3"/>
  <c r="C76" i="3"/>
  <c r="C72" i="3"/>
  <c r="G80" i="3" s="1"/>
  <c r="B68" i="3"/>
  <c r="CO14" i="3"/>
  <c r="CN14" i="3"/>
  <c r="CM14" i="3"/>
  <c r="CL14" i="3"/>
  <c r="CK14" i="3"/>
  <c r="CJ14" i="3"/>
  <c r="CI14" i="3"/>
  <c r="CH14" i="3"/>
  <c r="CG14" i="3"/>
  <c r="CF14" i="3"/>
  <c r="CE14" i="3"/>
  <c r="CD14" i="3"/>
  <c r="CC14" i="3"/>
  <c r="CB14" i="3"/>
  <c r="CA14" i="3"/>
  <c r="BZ14" i="3"/>
  <c r="BY14" i="3"/>
  <c r="BX14" i="3"/>
  <c r="BW14" i="3"/>
  <c r="BV14" i="3"/>
  <c r="BU14" i="3"/>
  <c r="BT14" i="3"/>
  <c r="BS14" i="3"/>
  <c r="BR14" i="3"/>
  <c r="D85" i="2"/>
  <c r="C77" i="2"/>
  <c r="C73" i="2"/>
  <c r="G81" i="2" s="1"/>
  <c r="B69" i="2"/>
  <c r="CO14" i="2"/>
  <c r="CN14" i="2"/>
  <c r="CM14" i="2"/>
  <c r="CL14" i="2"/>
  <c r="CK14" i="2"/>
  <c r="CJ14" i="2"/>
  <c r="CI14" i="2"/>
  <c r="CH14" i="2"/>
  <c r="CG14" i="2"/>
  <c r="CF14" i="2"/>
  <c r="CE14" i="2"/>
  <c r="CD14" i="2"/>
  <c r="CC14" i="2"/>
  <c r="CB14" i="2"/>
  <c r="CA14" i="2"/>
  <c r="BZ14" i="2"/>
  <c r="BY14" i="2"/>
  <c r="BX14" i="2"/>
  <c r="BW14" i="2"/>
  <c r="BV14" i="2"/>
  <c r="BU14" i="2"/>
  <c r="D85" i="1"/>
  <c r="C77" i="1"/>
  <c r="C73" i="1"/>
  <c r="G81" i="1" s="1"/>
  <c r="B69" i="1"/>
  <c r="CO14" i="1"/>
  <c r="CN14" i="1"/>
  <c r="CM14" i="1"/>
  <c r="CL14" i="1"/>
  <c r="CK14" i="1"/>
  <c r="CJ14" i="1"/>
  <c r="CI14" i="1"/>
  <c r="CH14" i="1"/>
  <c r="CG14" i="1"/>
  <c r="CF14" i="1"/>
  <c r="CE14" i="1"/>
  <c r="CD14" i="1"/>
  <c r="CC14" i="1"/>
  <c r="CB14" i="1"/>
  <c r="CA14" i="1"/>
  <c r="BZ14" i="1"/>
  <c r="BY14" i="1"/>
  <c r="BX14" i="1"/>
  <c r="BW14" i="1"/>
  <c r="BV14" i="1"/>
  <c r="BU14" i="1"/>
  <c r="BT14" i="1"/>
  <c r="BS14" i="1"/>
  <c r="BR14" i="1"/>
  <c r="E87" i="6" l="1"/>
  <c r="E88" i="6" s="1"/>
  <c r="E89" i="6" s="1"/>
  <c r="E86" i="2"/>
  <c r="H86" i="2"/>
  <c r="AX21" i="68"/>
  <c r="AX22" i="68" s="1"/>
  <c r="AW23" i="68"/>
  <c r="AW24" i="68" s="1"/>
  <c r="AW9" i="68" s="1"/>
  <c r="AW14" i="68" s="1"/>
  <c r="AT20" i="66"/>
  <c r="AS23" i="66"/>
  <c r="AS24" i="66" s="1"/>
  <c r="AS9" i="66" s="1"/>
  <c r="AS14" i="66" s="1"/>
  <c r="AR21" i="65"/>
  <c r="AR22" i="65" s="1"/>
  <c r="AW20" i="64"/>
  <c r="AV23" i="64"/>
  <c r="AV24" i="64" s="1"/>
  <c r="AV9" i="64" s="1"/>
  <c r="AV14" i="64" s="1"/>
  <c r="AT20" i="63"/>
  <c r="AS23" i="63"/>
  <c r="AS24" i="63" s="1"/>
  <c r="AS9" i="63" s="1"/>
  <c r="AS14" i="63" s="1"/>
  <c r="AS20" i="62"/>
  <c r="AR23" i="62"/>
  <c r="AR24" i="62" s="1"/>
  <c r="AR9" i="62" s="1"/>
  <c r="AR14" i="62" s="1"/>
  <c r="AQ21" i="61"/>
  <c r="AQ22" i="61" s="1"/>
  <c r="AQ21" i="60"/>
  <c r="AQ22" i="60" s="1"/>
  <c r="AS20" i="59"/>
  <c r="AR23" i="59"/>
  <c r="AR24" i="59" s="1"/>
  <c r="AR9" i="59" s="1"/>
  <c r="AR14" i="59" s="1"/>
  <c r="AR20" i="58"/>
  <c r="AQ23" i="58"/>
  <c r="AQ24" i="58" s="1"/>
  <c r="AQ9" i="58" s="1"/>
  <c r="AQ14" i="58" s="1"/>
  <c r="AS20" i="57"/>
  <c r="AR23" i="57"/>
  <c r="AR24" i="57" s="1"/>
  <c r="AR9" i="57" s="1"/>
  <c r="AR14" i="57" s="1"/>
  <c r="AR20" i="56"/>
  <c r="AQ23" i="56"/>
  <c r="AQ24" i="56" s="1"/>
  <c r="AQ9" i="56" s="1"/>
  <c r="AQ14" i="56" s="1"/>
  <c r="AR21" i="55"/>
  <c r="AR22" i="55" s="1"/>
  <c r="AT21" i="54"/>
  <c r="AT22" i="54" s="1"/>
  <c r="AQ21" i="53"/>
  <c r="AQ22" i="53" s="1"/>
  <c r="AR21" i="52"/>
  <c r="AR22" i="52" s="1"/>
  <c r="AQ21" i="51"/>
  <c r="AQ22" i="51" s="1"/>
  <c r="AT20" i="50"/>
  <c r="AS23" i="50"/>
  <c r="AS24" i="50" s="1"/>
  <c r="AS9" i="50" s="1"/>
  <c r="AS14" i="50" s="1"/>
  <c r="AR21" i="49"/>
  <c r="AR22" i="49" s="1"/>
  <c r="AR21" i="48"/>
  <c r="AR22" i="48" s="1"/>
  <c r="AR21" i="47"/>
  <c r="AR22" i="47" s="1"/>
  <c r="AR20" i="46"/>
  <c r="AQ23" i="46"/>
  <c r="AQ24" i="46" s="1"/>
  <c r="AQ9" i="46" s="1"/>
  <c r="AQ14" i="46" s="1"/>
  <c r="AQ21" i="45"/>
  <c r="AQ22" i="45" s="1"/>
  <c r="AR20" i="44"/>
  <c r="AQ23" i="44"/>
  <c r="AQ24" i="44" s="1"/>
  <c r="AQ9" i="44" s="1"/>
  <c r="AQ14" i="44" s="1"/>
  <c r="AR20" i="43"/>
  <c r="AQ23" i="43"/>
  <c r="AQ24" i="43" s="1"/>
  <c r="AQ9" i="43" s="1"/>
  <c r="AQ14" i="43" s="1"/>
  <c r="AR20" i="42"/>
  <c r="AQ23" i="42"/>
  <c r="AQ24" i="42" s="1"/>
  <c r="AQ9" i="42" s="1"/>
  <c r="AQ14" i="42" s="1"/>
  <c r="AR20" i="41"/>
  <c r="AQ23" i="41"/>
  <c r="AQ24" i="41" s="1"/>
  <c r="AQ9" i="41" s="1"/>
  <c r="AQ14" i="41" s="1"/>
  <c r="AR20" i="40"/>
  <c r="AQ23" i="40"/>
  <c r="AQ24" i="40" s="1"/>
  <c r="AQ9" i="40" s="1"/>
  <c r="AQ14" i="40" s="1"/>
  <c r="AS21" i="39"/>
  <c r="AS22" i="39" s="1"/>
  <c r="AR21" i="38"/>
  <c r="AR22" i="38" s="1"/>
  <c r="AS20" i="36"/>
  <c r="AR23" i="36"/>
  <c r="AR24" i="36" s="1"/>
  <c r="AR9" i="36" s="1"/>
  <c r="AR14" i="36" s="1"/>
  <c r="AS20" i="35"/>
  <c r="AR23" i="35"/>
  <c r="AR24" i="35" s="1"/>
  <c r="AR9" i="35" s="1"/>
  <c r="AR14" i="35" s="1"/>
  <c r="AT21" i="34"/>
  <c r="AT22" i="34" s="1"/>
  <c r="AR21" i="33"/>
  <c r="AR22" i="33" s="1"/>
  <c r="AR21" i="32"/>
  <c r="AR22" i="32" s="1"/>
  <c r="AR20" i="31"/>
  <c r="AQ23" i="31"/>
  <c r="AQ24" i="31" s="1"/>
  <c r="AQ9" i="31" s="1"/>
  <c r="AQ14" i="31" s="1"/>
  <c r="AS21" i="30"/>
  <c r="AS22" i="30" s="1"/>
  <c r="AQ21" i="29"/>
  <c r="AQ22" i="29" s="1"/>
  <c r="AS20" i="28"/>
  <c r="AR23" i="28"/>
  <c r="AR24" i="28" s="1"/>
  <c r="AR9" i="28" s="1"/>
  <c r="AR14" i="28" s="1"/>
  <c r="AS20" i="27"/>
  <c r="AR23" i="27"/>
  <c r="AR24" i="27" s="1"/>
  <c r="AR9" i="27" s="1"/>
  <c r="AR14" i="27" s="1"/>
  <c r="AT20" i="26"/>
  <c r="AS23" i="26"/>
  <c r="AS24" i="26" s="1"/>
  <c r="AS9" i="26" s="1"/>
  <c r="AS14" i="26" s="1"/>
  <c r="AQ21" i="25"/>
  <c r="AQ22" i="25" s="1"/>
  <c r="AR20" i="24"/>
  <c r="AQ23" i="24"/>
  <c r="AQ24" i="24" s="1"/>
  <c r="AQ9" i="24" s="1"/>
  <c r="AQ14" i="24" s="1"/>
  <c r="AR21" i="23"/>
  <c r="AR22" i="23" s="1"/>
  <c r="AR21" i="22"/>
  <c r="AR22" i="22" s="1"/>
  <c r="AS20" i="21"/>
  <c r="AR23" i="21"/>
  <c r="AR24" i="21" s="1"/>
  <c r="AR9" i="21" s="1"/>
  <c r="AR14" i="21" s="1"/>
  <c r="AR21" i="20"/>
  <c r="AR22" i="20" s="1"/>
  <c r="AS21" i="19"/>
  <c r="AS22" i="19" s="1"/>
  <c r="AR20" i="18"/>
  <c r="AQ23" i="18"/>
  <c r="AQ24" i="18" s="1"/>
  <c r="AQ9" i="18" s="1"/>
  <c r="AQ14" i="18" s="1"/>
  <c r="AT20" i="17"/>
  <c r="AS23" i="17"/>
  <c r="AS24" i="17" s="1"/>
  <c r="AS9" i="17" s="1"/>
  <c r="AS14" i="17" s="1"/>
  <c r="AR20" i="16"/>
  <c r="AQ23" i="16"/>
  <c r="AQ24" i="16" s="1"/>
  <c r="AQ9" i="16" s="1"/>
  <c r="AQ14" i="16" s="1"/>
  <c r="AR21" i="15"/>
  <c r="AR22" i="15" s="1"/>
  <c r="AS21" i="14"/>
  <c r="AS22" i="14"/>
  <c r="AT20" i="14" s="1"/>
  <c r="O21" i="13"/>
  <c r="O22" i="13" s="1"/>
  <c r="E86" i="13"/>
  <c r="F84" i="13" s="1"/>
  <c r="O20" i="12"/>
  <c r="N23" i="12"/>
  <c r="N24" i="12" s="1"/>
  <c r="N9" i="12" s="1"/>
  <c r="N14" i="12" s="1"/>
  <c r="F86" i="12"/>
  <c r="G84" i="12" s="1"/>
  <c r="F86" i="11"/>
  <c r="G84" i="11" s="1"/>
  <c r="N21" i="11"/>
  <c r="N22" i="11" s="1"/>
  <c r="N21" i="10"/>
  <c r="N22" i="10" s="1"/>
  <c r="E86" i="10"/>
  <c r="F84" i="10" s="1"/>
  <c r="E86" i="9"/>
  <c r="F84" i="9" s="1"/>
  <c r="N21" i="9"/>
  <c r="N22" i="9" s="1"/>
  <c r="F86" i="8"/>
  <c r="G84" i="8" s="1"/>
  <c r="F87" i="8"/>
  <c r="F88" i="8" s="1"/>
  <c r="F89" i="8" s="1"/>
  <c r="N21" i="8"/>
  <c r="N22" i="8" s="1"/>
  <c r="N21" i="7"/>
  <c r="N22" i="7" s="1"/>
  <c r="E86" i="7"/>
  <c r="F84" i="7" s="1"/>
  <c r="E87" i="7"/>
  <c r="E88" i="7" s="1"/>
  <c r="E89" i="7" s="1"/>
  <c r="O20" i="6"/>
  <c r="N23" i="6"/>
  <c r="N24" i="6" s="1"/>
  <c r="N9" i="6" s="1"/>
  <c r="N14" i="6" s="1"/>
  <c r="F86" i="6"/>
  <c r="G84" i="6" s="1"/>
  <c r="F87" i="6"/>
  <c r="F88" i="6" s="1"/>
  <c r="F89" i="6" s="1"/>
  <c r="O20" i="5"/>
  <c r="N23" i="5"/>
  <c r="N24" i="5" s="1"/>
  <c r="N9" i="5" s="1"/>
  <c r="N14" i="5" s="1"/>
  <c r="E86" i="5"/>
  <c r="F84" i="5" s="1"/>
  <c r="E87" i="5"/>
  <c r="E88" i="5" s="1"/>
  <c r="E89" i="5" s="1"/>
  <c r="E86" i="4"/>
  <c r="F84" i="4" s="1"/>
  <c r="N21" i="4"/>
  <c r="N22" i="4" s="1"/>
  <c r="N21" i="1"/>
  <c r="N22" i="1" s="1"/>
  <c r="M23" i="1"/>
  <c r="M24" i="1" s="1"/>
  <c r="H81" i="1"/>
  <c r="E86" i="1"/>
  <c r="N20" i="2"/>
  <c r="M23" i="2"/>
  <c r="M24" i="2" s="1"/>
  <c r="H81" i="2"/>
  <c r="N20" i="3"/>
  <c r="M23" i="3"/>
  <c r="M24" i="3" s="1"/>
  <c r="E85" i="3"/>
  <c r="F85" i="3"/>
  <c r="H85" i="3"/>
  <c r="F86" i="2"/>
  <c r="F86" i="1"/>
  <c r="H80" i="3"/>
  <c r="G85" i="3"/>
  <c r="D80" i="3"/>
  <c r="E80" i="3"/>
  <c r="F80" i="3"/>
  <c r="D85" i="3"/>
  <c r="D86" i="3" s="1"/>
  <c r="G86" i="2"/>
  <c r="D81" i="2"/>
  <c r="E81" i="2"/>
  <c r="F81" i="2"/>
  <c r="D86" i="2"/>
  <c r="D87" i="2" s="1"/>
  <c r="G86" i="1"/>
  <c r="H86" i="1"/>
  <c r="D81" i="1"/>
  <c r="E81" i="1"/>
  <c r="F81" i="1"/>
  <c r="D86" i="1"/>
  <c r="D87" i="1" s="1"/>
  <c r="E87" i="13" l="1"/>
  <c r="E88" i="13" s="1"/>
  <c r="E89" i="13" s="1"/>
  <c r="F87" i="11"/>
  <c r="F88" i="11" s="1"/>
  <c r="F89" i="11" s="1"/>
  <c r="E87" i="9"/>
  <c r="E88" i="9" s="1"/>
  <c r="E89" i="9" s="1"/>
  <c r="F87" i="12"/>
  <c r="F88" i="12" s="1"/>
  <c r="F89" i="12" s="1"/>
  <c r="E87" i="10"/>
  <c r="E88" i="10" s="1"/>
  <c r="E89" i="10" s="1"/>
  <c r="AY20" i="68"/>
  <c r="AX23" i="68"/>
  <c r="AX24" i="68" s="1"/>
  <c r="AX9" i="68" s="1"/>
  <c r="AX14" i="68" s="1"/>
  <c r="AT21" i="66"/>
  <c r="AT22" i="66" s="1"/>
  <c r="AS20" i="65"/>
  <c r="AR23" i="65"/>
  <c r="AR24" i="65" s="1"/>
  <c r="AR9" i="65" s="1"/>
  <c r="AR14" i="65" s="1"/>
  <c r="AW21" i="64"/>
  <c r="AW22" i="64" s="1"/>
  <c r="AT21" i="63"/>
  <c r="AT22" i="63" s="1"/>
  <c r="AS21" i="62"/>
  <c r="AS22" i="62" s="1"/>
  <c r="AR20" i="61"/>
  <c r="AQ23" i="61"/>
  <c r="AQ24" i="61" s="1"/>
  <c r="AQ9" i="61" s="1"/>
  <c r="AQ14" i="61" s="1"/>
  <c r="AR20" i="60"/>
  <c r="AQ23" i="60"/>
  <c r="AQ24" i="60" s="1"/>
  <c r="AQ9" i="60" s="1"/>
  <c r="AQ14" i="60" s="1"/>
  <c r="AS21" i="59"/>
  <c r="AS22" i="59" s="1"/>
  <c r="AR21" i="58"/>
  <c r="AR22" i="58" s="1"/>
  <c r="AS21" i="57"/>
  <c r="AS22" i="57" s="1"/>
  <c r="AR21" i="56"/>
  <c r="AR22" i="56" s="1"/>
  <c r="AS20" i="55"/>
  <c r="AR23" i="55"/>
  <c r="AR24" i="55" s="1"/>
  <c r="AR9" i="55" s="1"/>
  <c r="AR14" i="55" s="1"/>
  <c r="AU20" i="54"/>
  <c r="AT23" i="54"/>
  <c r="AT24" i="54" s="1"/>
  <c r="AT9" i="54" s="1"/>
  <c r="AT14" i="54" s="1"/>
  <c r="AR20" i="53"/>
  <c r="AQ23" i="53"/>
  <c r="AQ24" i="53" s="1"/>
  <c r="AQ9" i="53" s="1"/>
  <c r="AQ14" i="53" s="1"/>
  <c r="AS20" i="52"/>
  <c r="AR23" i="52"/>
  <c r="AR24" i="52" s="1"/>
  <c r="AR9" i="52" s="1"/>
  <c r="AR14" i="52" s="1"/>
  <c r="AR20" i="51"/>
  <c r="AQ23" i="51"/>
  <c r="AQ24" i="51" s="1"/>
  <c r="AQ9" i="51" s="1"/>
  <c r="AQ14" i="51" s="1"/>
  <c r="AT21" i="50"/>
  <c r="AT22" i="50" s="1"/>
  <c r="AS20" i="49"/>
  <c r="AR23" i="49"/>
  <c r="AR24" i="49" s="1"/>
  <c r="AR9" i="49" s="1"/>
  <c r="AR14" i="49" s="1"/>
  <c r="AS20" i="48"/>
  <c r="AR23" i="48"/>
  <c r="AR24" i="48" s="1"/>
  <c r="AR9" i="48" s="1"/>
  <c r="AR14" i="48" s="1"/>
  <c r="AS20" i="47"/>
  <c r="AR23" i="47"/>
  <c r="AR24" i="47" s="1"/>
  <c r="AR9" i="47" s="1"/>
  <c r="AR14" i="47" s="1"/>
  <c r="AR21" i="46"/>
  <c r="AR22" i="46" s="1"/>
  <c r="AR20" i="45"/>
  <c r="AQ23" i="45"/>
  <c r="AQ24" i="45" s="1"/>
  <c r="AQ9" i="45" s="1"/>
  <c r="AQ14" i="45" s="1"/>
  <c r="AR21" i="44"/>
  <c r="AR22" i="44" s="1"/>
  <c r="AR21" i="43"/>
  <c r="AR22" i="43" s="1"/>
  <c r="AR21" i="42"/>
  <c r="AR22" i="42" s="1"/>
  <c r="AR21" i="41"/>
  <c r="AR22" i="41" s="1"/>
  <c r="AR21" i="40"/>
  <c r="AR22" i="40" s="1"/>
  <c r="AT20" i="39"/>
  <c r="AS23" i="39"/>
  <c r="AS24" i="39" s="1"/>
  <c r="AS9" i="39" s="1"/>
  <c r="AS14" i="39" s="1"/>
  <c r="AS20" i="38"/>
  <c r="AR23" i="38"/>
  <c r="AR24" i="38" s="1"/>
  <c r="AR9" i="38" s="1"/>
  <c r="AR14" i="38" s="1"/>
  <c r="AS21" i="36"/>
  <c r="AS22" i="36" s="1"/>
  <c r="AS21" i="35"/>
  <c r="AS22" i="35" s="1"/>
  <c r="AU20" i="34"/>
  <c r="AT23" i="34"/>
  <c r="AT24" i="34" s="1"/>
  <c r="AT9" i="34" s="1"/>
  <c r="AT14" i="34" s="1"/>
  <c r="AS20" i="33"/>
  <c r="AR23" i="33"/>
  <c r="AR24" i="33" s="1"/>
  <c r="AR9" i="33" s="1"/>
  <c r="AR14" i="33" s="1"/>
  <c r="AS20" i="32"/>
  <c r="AR23" i="32"/>
  <c r="AR24" i="32" s="1"/>
  <c r="AR9" i="32" s="1"/>
  <c r="AR14" i="32" s="1"/>
  <c r="AR21" i="31"/>
  <c r="AR22" i="31" s="1"/>
  <c r="AT20" i="30"/>
  <c r="AS23" i="30"/>
  <c r="AS24" i="30" s="1"/>
  <c r="AS9" i="30" s="1"/>
  <c r="AS14" i="30" s="1"/>
  <c r="AR20" i="29"/>
  <c r="AQ23" i="29"/>
  <c r="AQ24" i="29" s="1"/>
  <c r="AQ9" i="29" s="1"/>
  <c r="AQ14" i="29" s="1"/>
  <c r="AS21" i="28"/>
  <c r="AS22" i="28" s="1"/>
  <c r="AS21" i="27"/>
  <c r="AS22" i="27" s="1"/>
  <c r="AT21" i="26"/>
  <c r="AT22" i="26" s="1"/>
  <c r="AR20" i="25"/>
  <c r="AQ23" i="25"/>
  <c r="AQ24" i="25" s="1"/>
  <c r="AQ9" i="25" s="1"/>
  <c r="AQ14" i="25" s="1"/>
  <c r="AR21" i="24"/>
  <c r="AR22" i="24" s="1"/>
  <c r="AS20" i="23"/>
  <c r="AR23" i="23"/>
  <c r="AR24" i="23" s="1"/>
  <c r="AR9" i="23" s="1"/>
  <c r="AR14" i="23" s="1"/>
  <c r="AS20" i="22"/>
  <c r="AR23" i="22"/>
  <c r="AR24" i="22" s="1"/>
  <c r="AR9" i="22" s="1"/>
  <c r="AR14" i="22" s="1"/>
  <c r="AS21" i="21"/>
  <c r="AS22" i="21" s="1"/>
  <c r="AS20" i="20"/>
  <c r="AR23" i="20"/>
  <c r="AR24" i="20" s="1"/>
  <c r="AR9" i="20" s="1"/>
  <c r="AR14" i="20" s="1"/>
  <c r="AT20" i="19"/>
  <c r="AS23" i="19"/>
  <c r="AS24" i="19" s="1"/>
  <c r="AS9" i="19" s="1"/>
  <c r="AS14" i="19" s="1"/>
  <c r="AR21" i="18"/>
  <c r="AR22" i="18" s="1"/>
  <c r="AT21" i="17"/>
  <c r="AT22" i="17" s="1"/>
  <c r="AR21" i="16"/>
  <c r="AR22" i="16" s="1"/>
  <c r="AS20" i="15"/>
  <c r="AR23" i="15"/>
  <c r="AR24" i="15" s="1"/>
  <c r="AR9" i="15" s="1"/>
  <c r="AR14" i="15" s="1"/>
  <c r="AT21" i="14"/>
  <c r="AT22" i="14" s="1"/>
  <c r="AS23" i="14"/>
  <c r="AS24" i="14" s="1"/>
  <c r="AS9" i="14" s="1"/>
  <c r="AS14" i="14" s="1"/>
  <c r="P20" i="13"/>
  <c r="O23" i="13"/>
  <c r="O24" i="13" s="1"/>
  <c r="O9" i="13" s="1"/>
  <c r="O14" i="13" s="1"/>
  <c r="F86" i="13"/>
  <c r="G84" i="13" s="1"/>
  <c r="G86" i="12"/>
  <c r="H84" i="12" s="1"/>
  <c r="O21" i="12"/>
  <c r="O22" i="12" s="1"/>
  <c r="O20" i="11"/>
  <c r="N23" i="11"/>
  <c r="N24" i="11" s="1"/>
  <c r="N9" i="11" s="1"/>
  <c r="N14" i="11" s="1"/>
  <c r="G86" i="11"/>
  <c r="H84" i="11" s="1"/>
  <c r="O20" i="10"/>
  <c r="N23" i="10"/>
  <c r="N24" i="10" s="1"/>
  <c r="N9" i="10" s="1"/>
  <c r="N14" i="10" s="1"/>
  <c r="F86" i="10"/>
  <c r="G84" i="10" s="1"/>
  <c r="O20" i="9"/>
  <c r="N23" i="9"/>
  <c r="N24" i="9" s="1"/>
  <c r="N9" i="9" s="1"/>
  <c r="N14" i="9" s="1"/>
  <c r="F86" i="9"/>
  <c r="G84" i="9" s="1"/>
  <c r="O20" i="8"/>
  <c r="N23" i="8"/>
  <c r="N24" i="8" s="1"/>
  <c r="N9" i="8" s="1"/>
  <c r="N14" i="8" s="1"/>
  <c r="G86" i="8"/>
  <c r="H84" i="8" s="1"/>
  <c r="O20" i="7"/>
  <c r="N23" i="7"/>
  <c r="N24" i="7" s="1"/>
  <c r="N9" i="7" s="1"/>
  <c r="N14" i="7" s="1"/>
  <c r="F86" i="7"/>
  <c r="G84" i="7" s="1"/>
  <c r="G86" i="6"/>
  <c r="H84" i="6" s="1"/>
  <c r="O21" i="6"/>
  <c r="O22" i="6" s="1"/>
  <c r="P20" i="6" s="1"/>
  <c r="F86" i="5"/>
  <c r="G84" i="5" s="1"/>
  <c r="O21" i="5"/>
  <c r="O22" i="5" s="1"/>
  <c r="O20" i="4"/>
  <c r="N23" i="4"/>
  <c r="N24" i="4" s="1"/>
  <c r="N9" i="4" s="1"/>
  <c r="N14" i="4" s="1"/>
  <c r="E87" i="4"/>
  <c r="E88" i="4" s="1"/>
  <c r="E89" i="4" s="1"/>
  <c r="F86" i="4"/>
  <c r="G84" i="4" s="1"/>
  <c r="F87" i="4"/>
  <c r="F88" i="4" s="1"/>
  <c r="F89" i="4" s="1"/>
  <c r="O20" i="1"/>
  <c r="N23" i="1"/>
  <c r="N24" i="1" s="1"/>
  <c r="N21" i="2"/>
  <c r="N22" i="2" s="1"/>
  <c r="N21" i="3"/>
  <c r="N22" i="3" s="1"/>
  <c r="E84" i="3"/>
  <c r="D87" i="3"/>
  <c r="D88" i="3" s="1"/>
  <c r="D89" i="3" s="1"/>
  <c r="E85" i="2"/>
  <c r="D88" i="2"/>
  <c r="D89" i="2" s="1"/>
  <c r="D90" i="2" s="1"/>
  <c r="D88" i="1"/>
  <c r="D89" i="1" s="1"/>
  <c r="D90" i="1" s="1"/>
  <c r="E85" i="1"/>
  <c r="F87" i="7" l="1"/>
  <c r="F88" i="7" s="1"/>
  <c r="F89" i="7" s="1"/>
  <c r="F87" i="9"/>
  <c r="F88" i="9" s="1"/>
  <c r="F89" i="9" s="1"/>
  <c r="G87" i="11"/>
  <c r="G88" i="11" s="1"/>
  <c r="G89" i="11" s="1"/>
  <c r="G87" i="8"/>
  <c r="G88" i="8" s="1"/>
  <c r="G89" i="8" s="1"/>
  <c r="F87" i="10"/>
  <c r="F88" i="10" s="1"/>
  <c r="F89" i="10" s="1"/>
  <c r="G87" i="6"/>
  <c r="G88" i="6" s="1"/>
  <c r="G89" i="6" s="1"/>
  <c r="F87" i="13"/>
  <c r="F88" i="13" s="1"/>
  <c r="F89" i="13" s="1"/>
  <c r="AU20" i="26"/>
  <c r="AU21" i="26" s="1"/>
  <c r="AU22" i="26" s="1"/>
  <c r="AT23" i="26"/>
  <c r="AT24" i="26" s="1"/>
  <c r="AT9" i="26" s="1"/>
  <c r="AT14" i="26" s="1"/>
  <c r="AY21" i="68"/>
  <c r="AY22" i="68" s="1"/>
  <c r="AU20" i="66"/>
  <c r="AT23" i="66"/>
  <c r="AT24" i="66" s="1"/>
  <c r="AT9" i="66" s="1"/>
  <c r="AT14" i="66" s="1"/>
  <c r="AS21" i="65"/>
  <c r="AS22" i="65" s="1"/>
  <c r="AX20" i="64"/>
  <c r="AW23" i="64"/>
  <c r="AW24" i="64" s="1"/>
  <c r="AW9" i="64" s="1"/>
  <c r="AW14" i="64" s="1"/>
  <c r="AU20" i="63"/>
  <c r="AT23" i="63"/>
  <c r="AT24" i="63" s="1"/>
  <c r="AT9" i="63" s="1"/>
  <c r="AT14" i="63" s="1"/>
  <c r="AT20" i="62"/>
  <c r="AS23" i="62"/>
  <c r="AS24" i="62" s="1"/>
  <c r="AS9" i="62" s="1"/>
  <c r="AS14" i="62" s="1"/>
  <c r="AR21" i="61"/>
  <c r="AR22" i="61" s="1"/>
  <c r="AR21" i="60"/>
  <c r="AR22" i="60" s="1"/>
  <c r="AS20" i="60" s="1"/>
  <c r="AT20" i="59"/>
  <c r="AS23" i="59"/>
  <c r="AS24" i="59" s="1"/>
  <c r="AS9" i="59" s="1"/>
  <c r="AS14" i="59" s="1"/>
  <c r="AS20" i="58"/>
  <c r="AR23" i="58"/>
  <c r="AR24" i="58" s="1"/>
  <c r="AR9" i="58" s="1"/>
  <c r="AR14" i="58" s="1"/>
  <c r="AT20" i="57"/>
  <c r="AS23" i="57"/>
  <c r="AS24" i="57" s="1"/>
  <c r="AS9" i="57" s="1"/>
  <c r="AS14" i="57" s="1"/>
  <c r="AS20" i="56"/>
  <c r="AR23" i="56"/>
  <c r="AR24" i="56" s="1"/>
  <c r="AR9" i="56" s="1"/>
  <c r="AR14" i="56" s="1"/>
  <c r="AS21" i="55"/>
  <c r="AS22" i="55" s="1"/>
  <c r="AU21" i="54"/>
  <c r="AU22" i="54" s="1"/>
  <c r="AV20" i="54" s="1"/>
  <c r="AR21" i="53"/>
  <c r="AR22" i="53" s="1"/>
  <c r="AS21" i="52"/>
  <c r="AS22" i="52" s="1"/>
  <c r="AR21" i="51"/>
  <c r="AR22" i="51" s="1"/>
  <c r="AU20" i="50"/>
  <c r="AT23" i="50"/>
  <c r="AT24" i="50" s="1"/>
  <c r="AT9" i="50" s="1"/>
  <c r="AT14" i="50" s="1"/>
  <c r="AS21" i="49"/>
  <c r="AS22" i="49" s="1"/>
  <c r="AS21" i="48"/>
  <c r="AS22" i="48" s="1"/>
  <c r="AS21" i="47"/>
  <c r="AS22" i="47" s="1"/>
  <c r="AS20" i="46"/>
  <c r="AR23" i="46"/>
  <c r="AR24" i="46" s="1"/>
  <c r="AR9" i="46" s="1"/>
  <c r="AR14" i="46" s="1"/>
  <c r="AR21" i="45"/>
  <c r="AR22" i="45" s="1"/>
  <c r="AS20" i="44"/>
  <c r="AR23" i="44"/>
  <c r="AR24" i="44" s="1"/>
  <c r="AR9" i="44" s="1"/>
  <c r="AR14" i="44" s="1"/>
  <c r="AS20" i="43"/>
  <c r="AR23" i="43"/>
  <c r="AR24" i="43" s="1"/>
  <c r="AR9" i="43" s="1"/>
  <c r="AR14" i="43" s="1"/>
  <c r="AS20" i="42"/>
  <c r="AR23" i="42"/>
  <c r="AR24" i="42" s="1"/>
  <c r="AR9" i="42" s="1"/>
  <c r="AR14" i="42" s="1"/>
  <c r="AS20" i="41"/>
  <c r="AR23" i="41"/>
  <c r="AR24" i="41" s="1"/>
  <c r="AR9" i="41" s="1"/>
  <c r="AR14" i="41" s="1"/>
  <c r="AS20" i="40"/>
  <c r="AR23" i="40"/>
  <c r="AR24" i="40" s="1"/>
  <c r="AR9" i="40" s="1"/>
  <c r="AR14" i="40" s="1"/>
  <c r="AT21" i="39"/>
  <c r="AT22" i="39" s="1"/>
  <c r="AS21" i="38"/>
  <c r="AS22" i="38" s="1"/>
  <c r="AT20" i="36"/>
  <c r="AS23" i="36"/>
  <c r="AS24" i="36" s="1"/>
  <c r="AS9" i="36" s="1"/>
  <c r="AS14" i="36" s="1"/>
  <c r="AT20" i="35"/>
  <c r="AS23" i="35"/>
  <c r="AS24" i="35" s="1"/>
  <c r="AS9" i="35" s="1"/>
  <c r="AS14" i="35" s="1"/>
  <c r="AU21" i="34"/>
  <c r="AU22" i="34"/>
  <c r="AV20" i="34" s="1"/>
  <c r="AS21" i="33"/>
  <c r="AS22" i="33" s="1"/>
  <c r="AS21" i="32"/>
  <c r="AS22" i="32" s="1"/>
  <c r="AS20" i="31"/>
  <c r="AR23" i="31"/>
  <c r="AR24" i="31" s="1"/>
  <c r="AR9" i="31" s="1"/>
  <c r="AR14" i="31" s="1"/>
  <c r="AT21" i="30"/>
  <c r="AT22" i="30" s="1"/>
  <c r="AR21" i="29"/>
  <c r="AR22" i="29" s="1"/>
  <c r="AT20" i="28"/>
  <c r="AS23" i="28"/>
  <c r="AS24" i="28" s="1"/>
  <c r="AS9" i="28" s="1"/>
  <c r="AS14" i="28" s="1"/>
  <c r="AT20" i="27"/>
  <c r="AS23" i="27"/>
  <c r="AS24" i="27" s="1"/>
  <c r="AS9" i="27" s="1"/>
  <c r="AS14" i="27" s="1"/>
  <c r="AR21" i="25"/>
  <c r="AR22" i="25" s="1"/>
  <c r="AS20" i="24"/>
  <c r="AR23" i="24"/>
  <c r="AR24" i="24" s="1"/>
  <c r="AR9" i="24" s="1"/>
  <c r="AR14" i="24" s="1"/>
  <c r="AS21" i="23"/>
  <c r="AS22" i="23" s="1"/>
  <c r="AS21" i="22"/>
  <c r="AS22" i="22" s="1"/>
  <c r="AT20" i="21"/>
  <c r="AS23" i="21"/>
  <c r="AS24" i="21" s="1"/>
  <c r="AS9" i="21" s="1"/>
  <c r="AS14" i="21" s="1"/>
  <c r="AS21" i="20"/>
  <c r="AS22" i="20" s="1"/>
  <c r="AT21" i="19"/>
  <c r="AT22" i="19" s="1"/>
  <c r="AS20" i="18"/>
  <c r="AR23" i="18"/>
  <c r="AR24" i="18" s="1"/>
  <c r="AR9" i="18" s="1"/>
  <c r="AR14" i="18" s="1"/>
  <c r="AU20" i="17"/>
  <c r="AT23" i="17"/>
  <c r="AT24" i="17" s="1"/>
  <c r="AT9" i="17" s="1"/>
  <c r="AT14" i="17" s="1"/>
  <c r="AS20" i="16"/>
  <c r="AR23" i="16"/>
  <c r="AR24" i="16" s="1"/>
  <c r="AR9" i="16" s="1"/>
  <c r="AR14" i="16" s="1"/>
  <c r="AS21" i="15"/>
  <c r="AS22" i="15" s="1"/>
  <c r="AU20" i="14"/>
  <c r="AT23" i="14"/>
  <c r="AT24" i="14" s="1"/>
  <c r="AT9" i="14" s="1"/>
  <c r="AT14" i="14" s="1"/>
  <c r="P21" i="13"/>
  <c r="P22" i="13" s="1"/>
  <c r="G86" i="13"/>
  <c r="H84" i="13" s="1"/>
  <c r="G87" i="13"/>
  <c r="G88" i="13" s="1"/>
  <c r="G89" i="13" s="1"/>
  <c r="P20" i="12"/>
  <c r="O23" i="12"/>
  <c r="O24" i="12" s="1"/>
  <c r="O9" i="12" s="1"/>
  <c r="O14" i="12" s="1"/>
  <c r="G87" i="12"/>
  <c r="G88" i="12" s="1"/>
  <c r="G89" i="12" s="1"/>
  <c r="H86" i="12"/>
  <c r="H87" i="12"/>
  <c r="H88" i="12" s="1"/>
  <c r="H89" i="12" s="1"/>
  <c r="O21" i="11"/>
  <c r="O22" i="11"/>
  <c r="P20" i="11" s="1"/>
  <c r="O23" i="11"/>
  <c r="O24" i="11" s="1"/>
  <c r="O9" i="11" s="1"/>
  <c r="O14" i="11" s="1"/>
  <c r="H86" i="11"/>
  <c r="H87" i="11" s="1"/>
  <c r="H88" i="11" s="1"/>
  <c r="H89" i="11" s="1"/>
  <c r="D91" i="11" s="1"/>
  <c r="G86" i="10"/>
  <c r="H84" i="10" s="1"/>
  <c r="O21" i="10"/>
  <c r="O22" i="10" s="1"/>
  <c r="G86" i="9"/>
  <c r="H84" i="9" s="1"/>
  <c r="G87" i="9"/>
  <c r="G88" i="9" s="1"/>
  <c r="G89" i="9" s="1"/>
  <c r="O21" i="9"/>
  <c r="O22" i="9" s="1"/>
  <c r="H86" i="8"/>
  <c r="H87" i="8"/>
  <c r="H88" i="8" s="1"/>
  <c r="H89" i="8" s="1"/>
  <c r="D91" i="8" s="1"/>
  <c r="O21" i="8"/>
  <c r="O22" i="8" s="1"/>
  <c r="O21" i="7"/>
  <c r="O22" i="7" s="1"/>
  <c r="G86" i="7"/>
  <c r="H84" i="7" s="1"/>
  <c r="O23" i="6"/>
  <c r="O24" i="6" s="1"/>
  <c r="O9" i="6" s="1"/>
  <c r="O14" i="6" s="1"/>
  <c r="H86" i="6"/>
  <c r="H87" i="6" s="1"/>
  <c r="H88" i="6" s="1"/>
  <c r="H89" i="6" s="1"/>
  <c r="D91" i="6" s="1"/>
  <c r="P21" i="6"/>
  <c r="P22" i="6" s="1"/>
  <c r="P20" i="5"/>
  <c r="O23" i="5"/>
  <c r="O24" i="5" s="1"/>
  <c r="O9" i="5" s="1"/>
  <c r="O14" i="5" s="1"/>
  <c r="F87" i="5"/>
  <c r="F88" i="5" s="1"/>
  <c r="F89" i="5" s="1"/>
  <c r="G86" i="5"/>
  <c r="H84" i="5" s="1"/>
  <c r="G86" i="4"/>
  <c r="H84" i="4" s="1"/>
  <c r="O21" i="4"/>
  <c r="O22" i="4" s="1"/>
  <c r="O21" i="1"/>
  <c r="O22" i="1" s="1"/>
  <c r="O20" i="2"/>
  <c r="N23" i="2"/>
  <c r="N24" i="2" s="1"/>
  <c r="N9" i="2" s="1"/>
  <c r="N14" i="2" s="1"/>
  <c r="O20" i="3"/>
  <c r="N23" i="3"/>
  <c r="N24" i="3" s="1"/>
  <c r="N9" i="3" s="1"/>
  <c r="N14" i="3" s="1"/>
  <c r="E86" i="3"/>
  <c r="F84" i="3" s="1"/>
  <c r="E87" i="2"/>
  <c r="F85" i="2" s="1"/>
  <c r="E88" i="2"/>
  <c r="E89" i="2" s="1"/>
  <c r="E90" i="2" s="1"/>
  <c r="E87" i="1"/>
  <c r="F85" i="1" s="1"/>
  <c r="AU23" i="34" l="1"/>
  <c r="AU24" i="34" s="1"/>
  <c r="AU9" i="34" s="1"/>
  <c r="AU14" i="34" s="1"/>
  <c r="G87" i="4"/>
  <c r="G88" i="4" s="1"/>
  <c r="G89" i="4" s="1"/>
  <c r="D91" i="12"/>
  <c r="G87" i="5"/>
  <c r="G88" i="5" s="1"/>
  <c r="G89" i="5" s="1"/>
  <c r="AZ20" i="68"/>
  <c r="AY23" i="68"/>
  <c r="AY24" i="68" s="1"/>
  <c r="AY9" i="68" s="1"/>
  <c r="AY14" i="68" s="1"/>
  <c r="AU21" i="66"/>
  <c r="AU22" i="66" s="1"/>
  <c r="AV20" i="66" s="1"/>
  <c r="AT20" i="65"/>
  <c r="AS23" i="65"/>
  <c r="AS24" i="65" s="1"/>
  <c r="AS9" i="65" s="1"/>
  <c r="AS14" i="65" s="1"/>
  <c r="AX21" i="64"/>
  <c r="AX22" i="64" s="1"/>
  <c r="AU21" i="63"/>
  <c r="AU22" i="63" s="1"/>
  <c r="AV20" i="63" s="1"/>
  <c r="AT21" i="62"/>
  <c r="AT22" i="62" s="1"/>
  <c r="AS20" i="61"/>
  <c r="AR23" i="61"/>
  <c r="AR24" i="61" s="1"/>
  <c r="AR9" i="61" s="1"/>
  <c r="AR14" i="61" s="1"/>
  <c r="AS21" i="60"/>
  <c r="AS22" i="60" s="1"/>
  <c r="AR23" i="60"/>
  <c r="AR24" i="60" s="1"/>
  <c r="AR9" i="60" s="1"/>
  <c r="AR14" i="60" s="1"/>
  <c r="AT21" i="59"/>
  <c r="AT22" i="59" s="1"/>
  <c r="AS21" i="58"/>
  <c r="AS22" i="58" s="1"/>
  <c r="AT21" i="57"/>
  <c r="AT22" i="57" s="1"/>
  <c r="AS21" i="56"/>
  <c r="AS22" i="56" s="1"/>
  <c r="AT20" i="55"/>
  <c r="AS23" i="55"/>
  <c r="AS24" i="55" s="1"/>
  <c r="AS9" i="55" s="1"/>
  <c r="AS14" i="55" s="1"/>
  <c r="AV21" i="54"/>
  <c r="AV22" i="54" s="1"/>
  <c r="AU23" i="54"/>
  <c r="AU24" i="54" s="1"/>
  <c r="AU9" i="54" s="1"/>
  <c r="AU14" i="54" s="1"/>
  <c r="AS20" i="53"/>
  <c r="AR23" i="53"/>
  <c r="AR24" i="53" s="1"/>
  <c r="AR9" i="53" s="1"/>
  <c r="AR14" i="53" s="1"/>
  <c r="AT20" i="52"/>
  <c r="AS23" i="52"/>
  <c r="AS24" i="52" s="1"/>
  <c r="AS9" i="52" s="1"/>
  <c r="AS14" i="52" s="1"/>
  <c r="AS20" i="51"/>
  <c r="AR23" i="51"/>
  <c r="AR24" i="51" s="1"/>
  <c r="AR9" i="51" s="1"/>
  <c r="AR14" i="51" s="1"/>
  <c r="AU21" i="50"/>
  <c r="AU22" i="50" s="1"/>
  <c r="AV20" i="50" s="1"/>
  <c r="AT20" i="49"/>
  <c r="AS23" i="49"/>
  <c r="AS24" i="49" s="1"/>
  <c r="AS9" i="49" s="1"/>
  <c r="AS14" i="49" s="1"/>
  <c r="AT20" i="48"/>
  <c r="AS23" i="48"/>
  <c r="AS24" i="48" s="1"/>
  <c r="AS9" i="48" s="1"/>
  <c r="AS14" i="48" s="1"/>
  <c r="AT20" i="47"/>
  <c r="AS23" i="47"/>
  <c r="AS24" i="47" s="1"/>
  <c r="AS9" i="47" s="1"/>
  <c r="AS14" i="47" s="1"/>
  <c r="AS21" i="46"/>
  <c r="AS22" i="46" s="1"/>
  <c r="AS20" i="45"/>
  <c r="AR23" i="45"/>
  <c r="AR24" i="45" s="1"/>
  <c r="AR9" i="45" s="1"/>
  <c r="AR14" i="45" s="1"/>
  <c r="AS21" i="44"/>
  <c r="AS22" i="44" s="1"/>
  <c r="AS21" i="43"/>
  <c r="AS22" i="43" s="1"/>
  <c r="AS21" i="42"/>
  <c r="AS22" i="42" s="1"/>
  <c r="AS21" i="41"/>
  <c r="AS22" i="41" s="1"/>
  <c r="AS21" i="40"/>
  <c r="AS22" i="40" s="1"/>
  <c r="AU20" i="39"/>
  <c r="AT23" i="39"/>
  <c r="AT24" i="39" s="1"/>
  <c r="AT9" i="39" s="1"/>
  <c r="AT14" i="39" s="1"/>
  <c r="AT20" i="38"/>
  <c r="AS23" i="38"/>
  <c r="AS24" i="38" s="1"/>
  <c r="AS9" i="38" s="1"/>
  <c r="AS14" i="38" s="1"/>
  <c r="AT21" i="36"/>
  <c r="AT22" i="36" s="1"/>
  <c r="AT21" i="35"/>
  <c r="AT22" i="35" s="1"/>
  <c r="AV21" i="34"/>
  <c r="AV22" i="34" s="1"/>
  <c r="AT20" i="33"/>
  <c r="AS23" i="33"/>
  <c r="AS24" i="33" s="1"/>
  <c r="AS9" i="33" s="1"/>
  <c r="AS14" i="33" s="1"/>
  <c r="AT20" i="32"/>
  <c r="AS23" i="32"/>
  <c r="AS24" i="32" s="1"/>
  <c r="AS9" i="32" s="1"/>
  <c r="AS14" i="32" s="1"/>
  <c r="AS21" i="31"/>
  <c r="AS22" i="31" s="1"/>
  <c r="AU20" i="30"/>
  <c r="AT23" i="30"/>
  <c r="AT24" i="30" s="1"/>
  <c r="AT9" i="30" s="1"/>
  <c r="AT14" i="30" s="1"/>
  <c r="AS20" i="29"/>
  <c r="AR23" i="29"/>
  <c r="AR24" i="29" s="1"/>
  <c r="AR9" i="29" s="1"/>
  <c r="AR14" i="29" s="1"/>
  <c r="AT21" i="28"/>
  <c r="AT22" i="28" s="1"/>
  <c r="AT21" i="27"/>
  <c r="AT22" i="27" s="1"/>
  <c r="AV20" i="26"/>
  <c r="AU23" i="26"/>
  <c r="AU24" i="26" s="1"/>
  <c r="AU9" i="26" s="1"/>
  <c r="AU14" i="26" s="1"/>
  <c r="AS20" i="25"/>
  <c r="AR23" i="25"/>
  <c r="AR24" i="25" s="1"/>
  <c r="AR9" i="25" s="1"/>
  <c r="AR14" i="25" s="1"/>
  <c r="AS21" i="24"/>
  <c r="AS22" i="24" s="1"/>
  <c r="AT20" i="23"/>
  <c r="AS23" i="23"/>
  <c r="AS24" i="23" s="1"/>
  <c r="AS9" i="23" s="1"/>
  <c r="AS14" i="23" s="1"/>
  <c r="AT20" i="22"/>
  <c r="AS23" i="22"/>
  <c r="AS24" i="22" s="1"/>
  <c r="AS9" i="22" s="1"/>
  <c r="AS14" i="22" s="1"/>
  <c r="AT21" i="21"/>
  <c r="AT22" i="21" s="1"/>
  <c r="AT20" i="20"/>
  <c r="AS23" i="20"/>
  <c r="AS24" i="20" s="1"/>
  <c r="AS9" i="20" s="1"/>
  <c r="AS14" i="20" s="1"/>
  <c r="AU20" i="19"/>
  <c r="AT23" i="19"/>
  <c r="AT24" i="19" s="1"/>
  <c r="AT9" i="19" s="1"/>
  <c r="AT14" i="19" s="1"/>
  <c r="AS21" i="18"/>
  <c r="AS22" i="18" s="1"/>
  <c r="AU21" i="17"/>
  <c r="AU22" i="17"/>
  <c r="AV20" i="17" s="1"/>
  <c r="AS21" i="16"/>
  <c r="AS22" i="16" s="1"/>
  <c r="AT20" i="15"/>
  <c r="AS23" i="15"/>
  <c r="AS24" i="15" s="1"/>
  <c r="AS9" i="15" s="1"/>
  <c r="AS14" i="15" s="1"/>
  <c r="AU21" i="14"/>
  <c r="AU22" i="14"/>
  <c r="AV20" i="14" s="1"/>
  <c r="Q20" i="13"/>
  <c r="P23" i="13"/>
  <c r="P24" i="13" s="1"/>
  <c r="P9" i="13" s="1"/>
  <c r="P14" i="13" s="1"/>
  <c r="H86" i="13"/>
  <c r="H87" i="13"/>
  <c r="H88" i="13" s="1"/>
  <c r="H89" i="13" s="1"/>
  <c r="D91" i="13" s="1"/>
  <c r="P21" i="12"/>
  <c r="P22" i="12" s="1"/>
  <c r="P21" i="11"/>
  <c r="P22" i="11" s="1"/>
  <c r="P20" i="10"/>
  <c r="O23" i="10"/>
  <c r="O24" i="10" s="1"/>
  <c r="O9" i="10" s="1"/>
  <c r="O14" i="10" s="1"/>
  <c r="G87" i="10"/>
  <c r="G88" i="10" s="1"/>
  <c r="G89" i="10" s="1"/>
  <c r="H86" i="10"/>
  <c r="H87" i="10"/>
  <c r="H88" i="10" s="1"/>
  <c r="H89" i="10" s="1"/>
  <c r="P20" i="9"/>
  <c r="O23" i="9"/>
  <c r="O24" i="9" s="1"/>
  <c r="O9" i="9" s="1"/>
  <c r="O14" i="9" s="1"/>
  <c r="H86" i="9"/>
  <c r="H87" i="9"/>
  <c r="H88" i="9" s="1"/>
  <c r="H89" i="9" s="1"/>
  <c r="D91" i="9" s="1"/>
  <c r="P20" i="8"/>
  <c r="O23" i="8"/>
  <c r="O24" i="8" s="1"/>
  <c r="O9" i="8" s="1"/>
  <c r="O14" i="8" s="1"/>
  <c r="P20" i="7"/>
  <c r="O23" i="7"/>
  <c r="O24" i="7" s="1"/>
  <c r="O9" i="7" s="1"/>
  <c r="O14" i="7" s="1"/>
  <c r="H86" i="7"/>
  <c r="H87" i="7"/>
  <c r="H88" i="7" s="1"/>
  <c r="H89" i="7" s="1"/>
  <c r="G87" i="7"/>
  <c r="G88" i="7" s="1"/>
  <c r="G89" i="7" s="1"/>
  <c r="Q20" i="6"/>
  <c r="P23" i="6"/>
  <c r="P24" i="6" s="1"/>
  <c r="P9" i="6" s="1"/>
  <c r="P14" i="6" s="1"/>
  <c r="H86" i="5"/>
  <c r="H87" i="5" s="1"/>
  <c r="H88" i="5" s="1"/>
  <c r="H89" i="5" s="1"/>
  <c r="D91" i="5" s="1"/>
  <c r="P21" i="5"/>
  <c r="P22" i="5" s="1"/>
  <c r="P20" i="4"/>
  <c r="O23" i="4"/>
  <c r="O24" i="4" s="1"/>
  <c r="O9" i="4" s="1"/>
  <c r="O14" i="4" s="1"/>
  <c r="H86" i="4"/>
  <c r="H87" i="4" s="1"/>
  <c r="H88" i="4" s="1"/>
  <c r="H89" i="4" s="1"/>
  <c r="D91" i="4" s="1"/>
  <c r="P20" i="1"/>
  <c r="O23" i="1"/>
  <c r="O24" i="1" s="1"/>
  <c r="O9" i="1" s="1"/>
  <c r="O14" i="1" s="1"/>
  <c r="O21" i="2"/>
  <c r="O22" i="2" s="1"/>
  <c r="O21" i="3"/>
  <c r="O22" i="3" s="1"/>
  <c r="N9" i="1"/>
  <c r="N14" i="1" s="1"/>
  <c r="E87" i="3"/>
  <c r="E88" i="3" s="1"/>
  <c r="E89" i="3" s="1"/>
  <c r="F86" i="3"/>
  <c r="G84" i="3" s="1"/>
  <c r="F87" i="3"/>
  <c r="F88" i="3" s="1"/>
  <c r="F89" i="3" s="1"/>
  <c r="F87" i="2"/>
  <c r="G85" i="2" s="1"/>
  <c r="E88" i="1"/>
  <c r="E89" i="1" s="1"/>
  <c r="E90" i="1" s="1"/>
  <c r="F87" i="1"/>
  <c r="G85" i="1" s="1"/>
  <c r="D91" i="10" l="1"/>
  <c r="AU23" i="17"/>
  <c r="AU24" i="17" s="1"/>
  <c r="AU9" i="17" s="1"/>
  <c r="AU14" i="17" s="1"/>
  <c r="AZ21" i="68"/>
  <c r="AZ22" i="68" s="1"/>
  <c r="AV21" i="66"/>
  <c r="AV22" i="66" s="1"/>
  <c r="AU23" i="66"/>
  <c r="AU24" i="66" s="1"/>
  <c r="AU9" i="66" s="1"/>
  <c r="AU14" i="66" s="1"/>
  <c r="AT21" i="65"/>
  <c r="AT22" i="65" s="1"/>
  <c r="AY20" i="64"/>
  <c r="AX23" i="64"/>
  <c r="AX24" i="64" s="1"/>
  <c r="AX9" i="64" s="1"/>
  <c r="AX14" i="64" s="1"/>
  <c r="AV21" i="63"/>
  <c r="AV22" i="63" s="1"/>
  <c r="AU23" i="63"/>
  <c r="AU24" i="63" s="1"/>
  <c r="AU9" i="63" s="1"/>
  <c r="AU14" i="63" s="1"/>
  <c r="AU20" i="62"/>
  <c r="AT23" i="62"/>
  <c r="AT24" i="62" s="1"/>
  <c r="AT9" i="62" s="1"/>
  <c r="AT14" i="62" s="1"/>
  <c r="AS21" i="61"/>
  <c r="AS22" i="61" s="1"/>
  <c r="AT20" i="60"/>
  <c r="AS23" i="60"/>
  <c r="AS24" i="60" s="1"/>
  <c r="AS9" i="60" s="1"/>
  <c r="AS14" i="60" s="1"/>
  <c r="AU20" i="59"/>
  <c r="AT23" i="59"/>
  <c r="AT24" i="59" s="1"/>
  <c r="AT9" i="59" s="1"/>
  <c r="AT14" i="59" s="1"/>
  <c r="AT20" i="58"/>
  <c r="AS23" i="58"/>
  <c r="AS24" i="58" s="1"/>
  <c r="AS9" i="58" s="1"/>
  <c r="AS14" i="58" s="1"/>
  <c r="AU20" i="57"/>
  <c r="AT23" i="57"/>
  <c r="AT24" i="57" s="1"/>
  <c r="AT9" i="57" s="1"/>
  <c r="AT14" i="57" s="1"/>
  <c r="AT20" i="56"/>
  <c r="AS23" i="56"/>
  <c r="AS24" i="56" s="1"/>
  <c r="AS9" i="56" s="1"/>
  <c r="AS14" i="56" s="1"/>
  <c r="AT21" i="55"/>
  <c r="AT22" i="55" s="1"/>
  <c r="AW20" i="54"/>
  <c r="AV23" i="54"/>
  <c r="AV24" i="54" s="1"/>
  <c r="AV9" i="54" s="1"/>
  <c r="AV14" i="54" s="1"/>
  <c r="AS21" i="53"/>
  <c r="AS22" i="53" s="1"/>
  <c r="AT21" i="52"/>
  <c r="AT22" i="52" s="1"/>
  <c r="AS21" i="51"/>
  <c r="AS22" i="51" s="1"/>
  <c r="AV21" i="50"/>
  <c r="AV22" i="50" s="1"/>
  <c r="AU23" i="50"/>
  <c r="AU24" i="50" s="1"/>
  <c r="AU9" i="50" s="1"/>
  <c r="AU14" i="50" s="1"/>
  <c r="AT21" i="49"/>
  <c r="AT22" i="49" s="1"/>
  <c r="AT21" i="48"/>
  <c r="AT22" i="48" s="1"/>
  <c r="AT21" i="47"/>
  <c r="AT22" i="47" s="1"/>
  <c r="AT20" i="46"/>
  <c r="AS23" i="46"/>
  <c r="AS24" i="46" s="1"/>
  <c r="AS9" i="46" s="1"/>
  <c r="AS14" i="46" s="1"/>
  <c r="AS21" i="45"/>
  <c r="AS22" i="45" s="1"/>
  <c r="AT20" i="44"/>
  <c r="AS23" i="44"/>
  <c r="AS24" i="44" s="1"/>
  <c r="AS9" i="44" s="1"/>
  <c r="AS14" i="44" s="1"/>
  <c r="AT20" i="43"/>
  <c r="AS23" i="43"/>
  <c r="AS24" i="43" s="1"/>
  <c r="AS9" i="43" s="1"/>
  <c r="AS14" i="43" s="1"/>
  <c r="AT20" i="42"/>
  <c r="AS23" i="42"/>
  <c r="AS24" i="42" s="1"/>
  <c r="AS9" i="42" s="1"/>
  <c r="AS14" i="42" s="1"/>
  <c r="AT20" i="41"/>
  <c r="AS23" i="41"/>
  <c r="AS24" i="41" s="1"/>
  <c r="AS9" i="41" s="1"/>
  <c r="AS14" i="41" s="1"/>
  <c r="AT20" i="40"/>
  <c r="AS23" i="40"/>
  <c r="AS24" i="40" s="1"/>
  <c r="AS9" i="40" s="1"/>
  <c r="AS14" i="40" s="1"/>
  <c r="AU21" i="39"/>
  <c r="AU22" i="39"/>
  <c r="AV20" i="39" s="1"/>
  <c r="AT21" i="38"/>
  <c r="AT22" i="38" s="1"/>
  <c r="AU20" i="36"/>
  <c r="AT23" i="36"/>
  <c r="AT24" i="36" s="1"/>
  <c r="AT9" i="36" s="1"/>
  <c r="AT14" i="36" s="1"/>
  <c r="AU20" i="35"/>
  <c r="AT23" i="35"/>
  <c r="AT24" i="35" s="1"/>
  <c r="AT9" i="35" s="1"/>
  <c r="AT14" i="35" s="1"/>
  <c r="AW20" i="34"/>
  <c r="AV23" i="34"/>
  <c r="AV24" i="34" s="1"/>
  <c r="AV9" i="34" s="1"/>
  <c r="AV14" i="34" s="1"/>
  <c r="AT21" i="33"/>
  <c r="AT22" i="33" s="1"/>
  <c r="AT21" i="32"/>
  <c r="AT22" i="32" s="1"/>
  <c r="AT20" i="31"/>
  <c r="AS23" i="31"/>
  <c r="AS24" i="31" s="1"/>
  <c r="AS9" i="31" s="1"/>
  <c r="AS14" i="31" s="1"/>
  <c r="AU21" i="30"/>
  <c r="AU22" i="30"/>
  <c r="AV20" i="30" s="1"/>
  <c r="AS21" i="29"/>
  <c r="AS22" i="29" s="1"/>
  <c r="AU20" i="28"/>
  <c r="AT23" i="28"/>
  <c r="AT24" i="28" s="1"/>
  <c r="AT9" i="28" s="1"/>
  <c r="AT14" i="28" s="1"/>
  <c r="AU20" i="27"/>
  <c r="AT23" i="27"/>
  <c r="AT24" i="27" s="1"/>
  <c r="AT9" i="27" s="1"/>
  <c r="AT14" i="27" s="1"/>
  <c r="AV21" i="26"/>
  <c r="AV22" i="26" s="1"/>
  <c r="AS21" i="25"/>
  <c r="AS22" i="25" s="1"/>
  <c r="AT20" i="24"/>
  <c r="AS23" i="24"/>
  <c r="AS24" i="24" s="1"/>
  <c r="AS9" i="24" s="1"/>
  <c r="AS14" i="24" s="1"/>
  <c r="AT21" i="23"/>
  <c r="AT22" i="23" s="1"/>
  <c r="AT21" i="22"/>
  <c r="AT22" i="22" s="1"/>
  <c r="AU20" i="21"/>
  <c r="AT23" i="21"/>
  <c r="AT24" i="21" s="1"/>
  <c r="AT9" i="21" s="1"/>
  <c r="AT14" i="21" s="1"/>
  <c r="AT21" i="20"/>
  <c r="AT22" i="20" s="1"/>
  <c r="AU21" i="19"/>
  <c r="AU22" i="19" s="1"/>
  <c r="AV20" i="19" s="1"/>
  <c r="AT20" i="18"/>
  <c r="AS23" i="18"/>
  <c r="AS24" i="18" s="1"/>
  <c r="AS9" i="18" s="1"/>
  <c r="AS14" i="18" s="1"/>
  <c r="AV21" i="17"/>
  <c r="AV22" i="17"/>
  <c r="AW20" i="17" s="1"/>
  <c r="AT20" i="16"/>
  <c r="AS23" i="16"/>
  <c r="AS24" i="16" s="1"/>
  <c r="AS9" i="16" s="1"/>
  <c r="AS14" i="16" s="1"/>
  <c r="AT21" i="15"/>
  <c r="AT22" i="15" s="1"/>
  <c r="AV21" i="14"/>
  <c r="AV22" i="14" s="1"/>
  <c r="AU23" i="14"/>
  <c r="AU24" i="14" s="1"/>
  <c r="AU9" i="14" s="1"/>
  <c r="AU14" i="14" s="1"/>
  <c r="Q21" i="13"/>
  <c r="Q22" i="13" s="1"/>
  <c r="Q20" i="12"/>
  <c r="P23" i="12"/>
  <c r="P24" i="12" s="1"/>
  <c r="P9" i="12" s="1"/>
  <c r="P14" i="12" s="1"/>
  <c r="Q20" i="11"/>
  <c r="P23" i="11"/>
  <c r="P24" i="11" s="1"/>
  <c r="P9" i="11" s="1"/>
  <c r="P14" i="11" s="1"/>
  <c r="P21" i="10"/>
  <c r="P22" i="10" s="1"/>
  <c r="P21" i="9"/>
  <c r="P22" i="9" s="1"/>
  <c r="P21" i="8"/>
  <c r="P22" i="8" s="1"/>
  <c r="D91" i="7"/>
  <c r="P21" i="7"/>
  <c r="P22" i="7" s="1"/>
  <c r="Q21" i="6"/>
  <c r="Q22" i="6" s="1"/>
  <c r="Q20" i="5"/>
  <c r="P23" i="5"/>
  <c r="P24" i="5" s="1"/>
  <c r="P9" i="5" s="1"/>
  <c r="P14" i="5" s="1"/>
  <c r="P21" i="4"/>
  <c r="P22" i="4" s="1"/>
  <c r="P21" i="1"/>
  <c r="P22" i="1" s="1"/>
  <c r="Q20" i="1" s="1"/>
  <c r="P20" i="2"/>
  <c r="O23" i="2"/>
  <c r="O24" i="2" s="1"/>
  <c r="O9" i="2" s="1"/>
  <c r="O14" i="2" s="1"/>
  <c r="P20" i="3"/>
  <c r="O23" i="3"/>
  <c r="O24" i="3" s="1"/>
  <c r="O9" i="3" s="1"/>
  <c r="O14" i="3" s="1"/>
  <c r="F88" i="1"/>
  <c r="F89" i="1" s="1"/>
  <c r="F90" i="1" s="1"/>
  <c r="G86" i="3"/>
  <c r="H84" i="3" s="1"/>
  <c r="G87" i="2"/>
  <c r="H85" i="2" s="1"/>
  <c r="F88" i="2"/>
  <c r="F89" i="2" s="1"/>
  <c r="F90" i="2" s="1"/>
  <c r="G87" i="1"/>
  <c r="H85" i="1" s="1"/>
  <c r="AU23" i="30" l="1"/>
  <c r="AU24" i="30" s="1"/>
  <c r="AU9" i="30" s="1"/>
  <c r="AU14" i="30" s="1"/>
  <c r="AU20" i="23"/>
  <c r="AU21" i="23" s="1"/>
  <c r="AT23" i="23"/>
  <c r="AT24" i="23" s="1"/>
  <c r="AT9" i="23" s="1"/>
  <c r="AT14" i="23" s="1"/>
  <c r="AU23" i="39"/>
  <c r="AU24" i="39" s="1"/>
  <c r="AU9" i="39" s="1"/>
  <c r="AU14" i="39" s="1"/>
  <c r="BA20" i="68"/>
  <c r="AZ23" i="68"/>
  <c r="AZ24" i="68" s="1"/>
  <c r="AZ9" i="68" s="1"/>
  <c r="AZ14" i="68" s="1"/>
  <c r="AW20" i="66"/>
  <c r="AV23" i="66"/>
  <c r="AV24" i="66" s="1"/>
  <c r="AV9" i="66" s="1"/>
  <c r="AV14" i="66" s="1"/>
  <c r="AU20" i="65"/>
  <c r="AT23" i="65"/>
  <c r="AT24" i="65" s="1"/>
  <c r="AT9" i="65" s="1"/>
  <c r="AT14" i="65" s="1"/>
  <c r="AY21" i="64"/>
  <c r="AY22" i="64" s="1"/>
  <c r="AW20" i="63"/>
  <c r="AV23" i="63"/>
  <c r="AV24" i="63" s="1"/>
  <c r="AV9" i="63" s="1"/>
  <c r="AV14" i="63" s="1"/>
  <c r="AU21" i="62"/>
  <c r="AU22" i="62" s="1"/>
  <c r="AV20" i="62" s="1"/>
  <c r="AT20" i="61"/>
  <c r="AS23" i="61"/>
  <c r="AS24" i="61" s="1"/>
  <c r="AS9" i="61" s="1"/>
  <c r="AS14" i="61" s="1"/>
  <c r="AT21" i="60"/>
  <c r="AT22" i="60" s="1"/>
  <c r="AU21" i="59"/>
  <c r="AU22" i="59" s="1"/>
  <c r="AV20" i="59" s="1"/>
  <c r="AT21" i="58"/>
  <c r="AT22" i="58" s="1"/>
  <c r="AU21" i="57"/>
  <c r="AU22" i="57" s="1"/>
  <c r="AT21" i="56"/>
  <c r="AT22" i="56" s="1"/>
  <c r="AU20" i="55"/>
  <c r="AT23" i="55"/>
  <c r="AT24" i="55" s="1"/>
  <c r="AT9" i="55" s="1"/>
  <c r="AT14" i="55" s="1"/>
  <c r="AW21" i="54"/>
  <c r="AW22" i="54" s="1"/>
  <c r="AX20" i="54" s="1"/>
  <c r="AT20" i="53"/>
  <c r="AS23" i="53"/>
  <c r="AS24" i="53" s="1"/>
  <c r="AS9" i="53" s="1"/>
  <c r="AS14" i="53" s="1"/>
  <c r="AU20" i="52"/>
  <c r="AT23" i="52"/>
  <c r="AT24" i="52" s="1"/>
  <c r="AT9" i="52" s="1"/>
  <c r="AT14" i="52" s="1"/>
  <c r="AT20" i="51"/>
  <c r="AS23" i="51"/>
  <c r="AS24" i="51" s="1"/>
  <c r="AS9" i="51" s="1"/>
  <c r="AS14" i="51" s="1"/>
  <c r="AW20" i="50"/>
  <c r="AV23" i="50"/>
  <c r="AV24" i="50" s="1"/>
  <c r="AV9" i="50" s="1"/>
  <c r="AV14" i="50" s="1"/>
  <c r="AU20" i="49"/>
  <c r="AT23" i="49"/>
  <c r="AT24" i="49" s="1"/>
  <c r="AT9" i="49" s="1"/>
  <c r="AT14" i="49" s="1"/>
  <c r="AU20" i="48"/>
  <c r="AT23" i="48"/>
  <c r="AT24" i="48" s="1"/>
  <c r="AT9" i="48" s="1"/>
  <c r="AT14" i="48" s="1"/>
  <c r="AU20" i="47"/>
  <c r="AT23" i="47"/>
  <c r="AT24" i="47" s="1"/>
  <c r="AT9" i="47" s="1"/>
  <c r="AT14" i="47" s="1"/>
  <c r="AT21" i="46"/>
  <c r="AT22" i="46" s="1"/>
  <c r="AT20" i="45"/>
  <c r="AS23" i="45"/>
  <c r="AS24" i="45" s="1"/>
  <c r="AS9" i="45" s="1"/>
  <c r="AS14" i="45" s="1"/>
  <c r="AT21" i="44"/>
  <c r="AT22" i="44" s="1"/>
  <c r="AT21" i="43"/>
  <c r="AT22" i="43" s="1"/>
  <c r="AT21" i="42"/>
  <c r="AT22" i="42" s="1"/>
  <c r="AT21" i="41"/>
  <c r="AT22" i="41" s="1"/>
  <c r="AT21" i="40"/>
  <c r="AT22" i="40" s="1"/>
  <c r="AV21" i="39"/>
  <c r="AV22" i="39" s="1"/>
  <c r="AU20" i="38"/>
  <c r="AT23" i="38"/>
  <c r="AT24" i="38" s="1"/>
  <c r="AT9" i="38" s="1"/>
  <c r="AT14" i="38" s="1"/>
  <c r="AU21" i="36"/>
  <c r="AU22" i="36"/>
  <c r="AV20" i="36" s="1"/>
  <c r="AU21" i="35"/>
  <c r="AU22" i="35"/>
  <c r="AV20" i="35" s="1"/>
  <c r="AW21" i="34"/>
  <c r="AW22" i="34" s="1"/>
  <c r="AU20" i="33"/>
  <c r="AT23" i="33"/>
  <c r="AT24" i="33" s="1"/>
  <c r="AT9" i="33" s="1"/>
  <c r="AT14" i="33" s="1"/>
  <c r="AU20" i="32"/>
  <c r="AT23" i="32"/>
  <c r="AT24" i="32" s="1"/>
  <c r="AT9" i="32" s="1"/>
  <c r="AT14" i="32" s="1"/>
  <c r="AT21" i="31"/>
  <c r="AT22" i="31" s="1"/>
  <c r="AV21" i="30"/>
  <c r="AV22" i="30" s="1"/>
  <c r="AT20" i="29"/>
  <c r="AS23" i="29"/>
  <c r="AS24" i="29" s="1"/>
  <c r="AS9" i="29" s="1"/>
  <c r="AS14" i="29" s="1"/>
  <c r="AU21" i="28"/>
  <c r="AU22" i="28" s="1"/>
  <c r="AV20" i="28" s="1"/>
  <c r="AU21" i="27"/>
  <c r="AU22" i="27" s="1"/>
  <c r="AW20" i="26"/>
  <c r="AV23" i="26"/>
  <c r="AV24" i="26" s="1"/>
  <c r="AV9" i="26" s="1"/>
  <c r="AV14" i="26" s="1"/>
  <c r="AT20" i="25"/>
  <c r="AS23" i="25"/>
  <c r="AS24" i="25" s="1"/>
  <c r="AS9" i="25" s="1"/>
  <c r="AS14" i="25" s="1"/>
  <c r="AT21" i="24"/>
  <c r="AT22" i="24" s="1"/>
  <c r="AU20" i="22"/>
  <c r="AT23" i="22"/>
  <c r="AT24" i="22" s="1"/>
  <c r="AT9" i="22" s="1"/>
  <c r="AT14" i="22" s="1"/>
  <c r="AU21" i="21"/>
  <c r="AU22" i="21" s="1"/>
  <c r="AV20" i="21" s="1"/>
  <c r="AU20" i="20"/>
  <c r="AT23" i="20"/>
  <c r="AT24" i="20" s="1"/>
  <c r="AT9" i="20" s="1"/>
  <c r="AT14" i="20" s="1"/>
  <c r="AU23" i="19"/>
  <c r="AU24" i="19" s="1"/>
  <c r="AU9" i="19" s="1"/>
  <c r="AU14" i="19" s="1"/>
  <c r="AV21" i="19"/>
  <c r="AV22" i="19" s="1"/>
  <c r="AT21" i="18"/>
  <c r="AT22" i="18" s="1"/>
  <c r="AW21" i="17"/>
  <c r="AW22" i="17" s="1"/>
  <c r="AV23" i="17"/>
  <c r="AV24" i="17" s="1"/>
  <c r="AV9" i="17" s="1"/>
  <c r="AV14" i="17" s="1"/>
  <c r="AT21" i="16"/>
  <c r="AT22" i="16" s="1"/>
  <c r="AU20" i="15"/>
  <c r="AT23" i="15"/>
  <c r="AT24" i="15" s="1"/>
  <c r="AT9" i="15" s="1"/>
  <c r="AT14" i="15" s="1"/>
  <c r="AW20" i="14"/>
  <c r="AV23" i="14"/>
  <c r="AV24" i="14" s="1"/>
  <c r="AV9" i="14" s="1"/>
  <c r="AV14" i="14" s="1"/>
  <c r="R20" i="13"/>
  <c r="Q23" i="13"/>
  <c r="Q24" i="13" s="1"/>
  <c r="Q9" i="13" s="1"/>
  <c r="Q14" i="13" s="1"/>
  <c r="Q21" i="12"/>
  <c r="Q22" i="12" s="1"/>
  <c r="Q21" i="11"/>
  <c r="Q22" i="11" s="1"/>
  <c r="Q20" i="10"/>
  <c r="P23" i="10"/>
  <c r="P24" i="10" s="1"/>
  <c r="P9" i="10" s="1"/>
  <c r="P14" i="10" s="1"/>
  <c r="Q20" i="9"/>
  <c r="P23" i="9"/>
  <c r="P24" i="9" s="1"/>
  <c r="P9" i="9" s="1"/>
  <c r="P14" i="9" s="1"/>
  <c r="Q20" i="8"/>
  <c r="P23" i="8"/>
  <c r="P24" i="8" s="1"/>
  <c r="P9" i="8" s="1"/>
  <c r="P14" i="8" s="1"/>
  <c r="Q20" i="7"/>
  <c r="P23" i="7"/>
  <c r="P24" i="7" s="1"/>
  <c r="P9" i="7" s="1"/>
  <c r="P14" i="7" s="1"/>
  <c r="R20" i="6"/>
  <c r="Q23" i="6"/>
  <c r="Q24" i="6" s="1"/>
  <c r="Q9" i="6" s="1"/>
  <c r="Q14" i="6" s="1"/>
  <c r="Q21" i="5"/>
  <c r="Q22" i="5" s="1"/>
  <c r="Q20" i="4"/>
  <c r="P23" i="4"/>
  <c r="P24" i="4" s="1"/>
  <c r="P9" i="4" s="1"/>
  <c r="P14" i="4" s="1"/>
  <c r="Q21" i="1"/>
  <c r="Q22" i="1" s="1"/>
  <c r="R20" i="1" s="1"/>
  <c r="P23" i="1"/>
  <c r="P24" i="1" s="1"/>
  <c r="P9" i="1" s="1"/>
  <c r="P14" i="1" s="1"/>
  <c r="G88" i="1"/>
  <c r="G89" i="1" s="1"/>
  <c r="G90" i="1" s="1"/>
  <c r="P21" i="2"/>
  <c r="P22" i="2"/>
  <c r="Q20" i="2" s="1"/>
  <c r="P21" i="3"/>
  <c r="P22" i="3"/>
  <c r="Q20" i="3" s="1"/>
  <c r="G87" i="3"/>
  <c r="G88" i="3" s="1"/>
  <c r="G89" i="3" s="1"/>
  <c r="G88" i="2"/>
  <c r="G89" i="2" s="1"/>
  <c r="G90" i="2" s="1"/>
  <c r="H86" i="3"/>
  <c r="H87" i="3"/>
  <c r="H88" i="3" s="1"/>
  <c r="H89" i="3" s="1"/>
  <c r="D91" i="3" s="1"/>
  <c r="H87" i="2"/>
  <c r="H88" i="2"/>
  <c r="H89" i="2" s="1"/>
  <c r="H90" i="2" s="1"/>
  <c r="H87" i="1"/>
  <c r="H88" i="1" s="1"/>
  <c r="H89" i="1" s="1"/>
  <c r="H90" i="1" s="1"/>
  <c r="D92" i="1" s="1"/>
  <c r="AV20" i="27" l="1"/>
  <c r="AU23" i="27"/>
  <c r="AU24" i="27" s="1"/>
  <c r="AU9" i="27" s="1"/>
  <c r="AU14" i="27" s="1"/>
  <c r="AU23" i="35"/>
  <c r="AU24" i="35" s="1"/>
  <c r="AU9" i="35" s="1"/>
  <c r="AU14" i="35" s="1"/>
  <c r="AU20" i="24"/>
  <c r="AT23" i="24"/>
  <c r="AT24" i="24" s="1"/>
  <c r="AT9" i="24" s="1"/>
  <c r="AT14" i="24" s="1"/>
  <c r="AU22" i="23"/>
  <c r="AV20" i="23" s="1"/>
  <c r="AV21" i="23" s="1"/>
  <c r="AV22" i="23" s="1"/>
  <c r="D92" i="2"/>
  <c r="AU23" i="36"/>
  <c r="AU24" i="36" s="1"/>
  <c r="AU9" i="36" s="1"/>
  <c r="AU14" i="36" s="1"/>
  <c r="BA21" i="68"/>
  <c r="BA22" i="68" s="1"/>
  <c r="AW21" i="66"/>
  <c r="AW22" i="66" s="1"/>
  <c r="AU21" i="65"/>
  <c r="AU22" i="65" s="1"/>
  <c r="AV20" i="65" s="1"/>
  <c r="AZ20" i="64"/>
  <c r="AY23" i="64"/>
  <c r="AY24" i="64" s="1"/>
  <c r="AY9" i="64" s="1"/>
  <c r="AY14" i="64" s="1"/>
  <c r="AW21" i="63"/>
  <c r="AW22" i="63" s="1"/>
  <c r="AU23" i="62"/>
  <c r="AU24" i="62" s="1"/>
  <c r="AU9" i="62" s="1"/>
  <c r="AU14" i="62" s="1"/>
  <c r="AV21" i="62"/>
  <c r="AV22" i="62" s="1"/>
  <c r="AT21" i="61"/>
  <c r="AT22" i="61" s="1"/>
  <c r="AU20" i="60"/>
  <c r="AT23" i="60"/>
  <c r="AT24" i="60" s="1"/>
  <c r="AT9" i="60" s="1"/>
  <c r="AT14" i="60" s="1"/>
  <c r="AV21" i="59"/>
  <c r="AV22" i="59" s="1"/>
  <c r="AU23" i="59"/>
  <c r="AU24" i="59" s="1"/>
  <c r="AU9" i="59" s="1"/>
  <c r="AU14" i="59" s="1"/>
  <c r="AU20" i="58"/>
  <c r="AT23" i="58"/>
  <c r="AT24" i="58" s="1"/>
  <c r="AT9" i="58" s="1"/>
  <c r="AT14" i="58" s="1"/>
  <c r="AV20" i="57"/>
  <c r="AU23" i="57"/>
  <c r="AU24" i="57" s="1"/>
  <c r="AU9" i="57" s="1"/>
  <c r="AU14" i="57" s="1"/>
  <c r="AU20" i="56"/>
  <c r="AT23" i="56"/>
  <c r="AT24" i="56" s="1"/>
  <c r="AT9" i="56" s="1"/>
  <c r="AT14" i="56" s="1"/>
  <c r="AU21" i="55"/>
  <c r="AU22" i="55" s="1"/>
  <c r="AX21" i="54"/>
  <c r="AX22" i="54" s="1"/>
  <c r="AY20" i="54" s="1"/>
  <c r="AW23" i="54"/>
  <c r="AW24" i="54" s="1"/>
  <c r="AW9" i="54" s="1"/>
  <c r="AW14" i="54" s="1"/>
  <c r="AT21" i="53"/>
  <c r="AT22" i="53" s="1"/>
  <c r="AU21" i="52"/>
  <c r="AU22" i="52" s="1"/>
  <c r="AT21" i="51"/>
  <c r="AT22" i="51" s="1"/>
  <c r="AW21" i="50"/>
  <c r="AW22" i="50" s="1"/>
  <c r="AU21" i="49"/>
  <c r="AU22" i="49" s="1"/>
  <c r="AU21" i="48"/>
  <c r="AU22" i="48"/>
  <c r="AV20" i="48" s="1"/>
  <c r="AU21" i="47"/>
  <c r="AU22" i="47"/>
  <c r="AV20" i="47" s="1"/>
  <c r="AU20" i="46"/>
  <c r="AT23" i="46"/>
  <c r="AT24" i="46" s="1"/>
  <c r="AT9" i="46" s="1"/>
  <c r="AT14" i="46" s="1"/>
  <c r="AT21" i="45"/>
  <c r="AT22" i="45" s="1"/>
  <c r="AU20" i="44"/>
  <c r="AT23" i="44"/>
  <c r="AT24" i="44" s="1"/>
  <c r="AT9" i="44" s="1"/>
  <c r="AT14" i="44" s="1"/>
  <c r="AU20" i="43"/>
  <c r="AT23" i="43"/>
  <c r="AT24" i="43" s="1"/>
  <c r="AT9" i="43" s="1"/>
  <c r="AT14" i="43" s="1"/>
  <c r="AU20" i="42"/>
  <c r="AT23" i="42"/>
  <c r="AT24" i="42" s="1"/>
  <c r="AT9" i="42" s="1"/>
  <c r="AT14" i="42" s="1"/>
  <c r="AU20" i="41"/>
  <c r="AT23" i="41"/>
  <c r="AT24" i="41" s="1"/>
  <c r="AT9" i="41" s="1"/>
  <c r="AT14" i="41" s="1"/>
  <c r="AU20" i="40"/>
  <c r="AT23" i="40"/>
  <c r="AT24" i="40" s="1"/>
  <c r="AT9" i="40" s="1"/>
  <c r="AT14" i="40" s="1"/>
  <c r="AW20" i="39"/>
  <c r="AV23" i="39"/>
  <c r="AV24" i="39" s="1"/>
  <c r="AV9" i="39" s="1"/>
  <c r="AV14" i="39" s="1"/>
  <c r="AU21" i="38"/>
  <c r="AU22" i="38" s="1"/>
  <c r="AV20" i="38" s="1"/>
  <c r="AV21" i="36"/>
  <c r="AV22" i="36" s="1"/>
  <c r="AW20" i="36" s="1"/>
  <c r="AV21" i="35"/>
  <c r="AV22" i="35" s="1"/>
  <c r="AX20" i="34"/>
  <c r="AW23" i="34"/>
  <c r="AW24" i="34" s="1"/>
  <c r="AW9" i="34" s="1"/>
  <c r="AW14" i="34" s="1"/>
  <c r="AU21" i="33"/>
  <c r="AU22" i="33" s="1"/>
  <c r="AU21" i="32"/>
  <c r="AU22" i="32"/>
  <c r="AV20" i="32" s="1"/>
  <c r="AU20" i="31"/>
  <c r="AT23" i="31"/>
  <c r="AT24" i="31" s="1"/>
  <c r="AT9" i="31" s="1"/>
  <c r="AT14" i="31" s="1"/>
  <c r="AW20" i="30"/>
  <c r="AV23" i="30"/>
  <c r="AV24" i="30" s="1"/>
  <c r="AV9" i="30" s="1"/>
  <c r="AV14" i="30" s="1"/>
  <c r="AT21" i="29"/>
  <c r="AT22" i="29" s="1"/>
  <c r="AV21" i="28"/>
  <c r="AV22" i="28"/>
  <c r="AW20" i="28" s="1"/>
  <c r="AU23" i="28"/>
  <c r="AU24" i="28" s="1"/>
  <c r="AU9" i="28" s="1"/>
  <c r="AU14" i="28" s="1"/>
  <c r="AV21" i="27"/>
  <c r="AV22" i="27" s="1"/>
  <c r="AW21" i="26"/>
  <c r="AW22" i="26" s="1"/>
  <c r="AT21" i="25"/>
  <c r="AT22" i="25"/>
  <c r="AU20" i="25" s="1"/>
  <c r="AU21" i="24"/>
  <c r="AU22" i="24" s="1"/>
  <c r="AU21" i="22"/>
  <c r="AU22" i="22" s="1"/>
  <c r="AV21" i="21"/>
  <c r="AV22" i="21" s="1"/>
  <c r="AU23" i="21"/>
  <c r="AU24" i="21" s="1"/>
  <c r="AU9" i="21" s="1"/>
  <c r="AU14" i="21" s="1"/>
  <c r="AU21" i="20"/>
  <c r="AU22" i="20" s="1"/>
  <c r="AV20" i="20" s="1"/>
  <c r="AW20" i="19"/>
  <c r="AV23" i="19"/>
  <c r="AV24" i="19" s="1"/>
  <c r="AV9" i="19" s="1"/>
  <c r="AV14" i="19" s="1"/>
  <c r="AU20" i="18"/>
  <c r="AT23" i="18"/>
  <c r="AT24" i="18" s="1"/>
  <c r="AT9" i="18" s="1"/>
  <c r="AT14" i="18" s="1"/>
  <c r="AX20" i="17"/>
  <c r="AW23" i="17"/>
  <c r="AW24" i="17" s="1"/>
  <c r="AW9" i="17" s="1"/>
  <c r="AW14" i="17" s="1"/>
  <c r="AU20" i="16"/>
  <c r="AT23" i="16"/>
  <c r="AT24" i="16" s="1"/>
  <c r="AT9" i="16" s="1"/>
  <c r="AT14" i="16" s="1"/>
  <c r="AU21" i="15"/>
  <c r="AU22" i="15"/>
  <c r="AV20" i="15" s="1"/>
  <c r="AW21" i="14"/>
  <c r="AW22" i="14" s="1"/>
  <c r="R21" i="13"/>
  <c r="R22" i="13" s="1"/>
  <c r="R20" i="12"/>
  <c r="Q23" i="12"/>
  <c r="Q24" i="12" s="1"/>
  <c r="Q9" i="12" s="1"/>
  <c r="Q14" i="12" s="1"/>
  <c r="R20" i="11"/>
  <c r="Q23" i="11"/>
  <c r="Q24" i="11" s="1"/>
  <c r="Q9" i="11" s="1"/>
  <c r="Q14" i="11" s="1"/>
  <c r="Q21" i="10"/>
  <c r="Q22" i="10" s="1"/>
  <c r="Q21" i="9"/>
  <c r="Q22" i="9" s="1"/>
  <c r="Q21" i="8"/>
  <c r="Q22" i="8" s="1"/>
  <c r="Q21" i="7"/>
  <c r="Q22" i="7" s="1"/>
  <c r="R21" i="6"/>
  <c r="R22" i="6" s="1"/>
  <c r="R20" i="5"/>
  <c r="Q23" i="5"/>
  <c r="Q24" i="5" s="1"/>
  <c r="Q9" i="5" s="1"/>
  <c r="Q14" i="5" s="1"/>
  <c r="Q21" i="4"/>
  <c r="Q22" i="4" s="1"/>
  <c r="R21" i="1"/>
  <c r="R22" i="1" s="1"/>
  <c r="Q23" i="1"/>
  <c r="Q24" i="1" s="1"/>
  <c r="Q9" i="1" s="1"/>
  <c r="Q14" i="1" s="1"/>
  <c r="Q21" i="2"/>
  <c r="Q22" i="2" s="1"/>
  <c r="P23" i="2"/>
  <c r="P24" i="2" s="1"/>
  <c r="P9" i="2" s="1"/>
  <c r="P14" i="2" s="1"/>
  <c r="Q21" i="3"/>
  <c r="Q22" i="3" s="1"/>
  <c r="P23" i="3"/>
  <c r="P24" i="3" s="1"/>
  <c r="P9" i="3" s="1"/>
  <c r="P14" i="3" s="1"/>
  <c r="AV20" i="22" l="1"/>
  <c r="AU23" i="22"/>
  <c r="AU24" i="22" s="1"/>
  <c r="AU9" i="22" s="1"/>
  <c r="AU14" i="22" s="1"/>
  <c r="AU23" i="15"/>
  <c r="AU24" i="15" s="1"/>
  <c r="AU9" i="15" s="1"/>
  <c r="AU14" i="15" s="1"/>
  <c r="AU23" i="23"/>
  <c r="AU24" i="23" s="1"/>
  <c r="AU9" i="23" s="1"/>
  <c r="AU14" i="23" s="1"/>
  <c r="AV20" i="52"/>
  <c r="AU23" i="52"/>
  <c r="AU24" i="52" s="1"/>
  <c r="AU9" i="52" s="1"/>
  <c r="AU14" i="52" s="1"/>
  <c r="AV20" i="49"/>
  <c r="AU23" i="49"/>
  <c r="AU24" i="49" s="1"/>
  <c r="AU9" i="49" s="1"/>
  <c r="AU14" i="49" s="1"/>
  <c r="BB20" i="68"/>
  <c r="BA23" i="68"/>
  <c r="BA24" i="68" s="1"/>
  <c r="BA9" i="68" s="1"/>
  <c r="BA14" i="68" s="1"/>
  <c r="AX20" i="66"/>
  <c r="AW23" i="66"/>
  <c r="AW24" i="66" s="1"/>
  <c r="AW9" i="66" s="1"/>
  <c r="AW14" i="66" s="1"/>
  <c r="AV21" i="65"/>
  <c r="AV22" i="65" s="1"/>
  <c r="AU23" i="65"/>
  <c r="AU24" i="65" s="1"/>
  <c r="AU9" i="65" s="1"/>
  <c r="AU14" i="65" s="1"/>
  <c r="AZ21" i="64"/>
  <c r="AZ22" i="64"/>
  <c r="BA20" i="64" s="1"/>
  <c r="AX20" i="63"/>
  <c r="AW23" i="63"/>
  <c r="AW24" i="63" s="1"/>
  <c r="AW9" i="63" s="1"/>
  <c r="AW14" i="63" s="1"/>
  <c r="AW20" i="62"/>
  <c r="AV23" i="62"/>
  <c r="AV24" i="62" s="1"/>
  <c r="AV9" i="62" s="1"/>
  <c r="AV14" i="62" s="1"/>
  <c r="AU20" i="61"/>
  <c r="AT23" i="61"/>
  <c r="AT24" i="61" s="1"/>
  <c r="AT9" i="61" s="1"/>
  <c r="AT14" i="61" s="1"/>
  <c r="AU21" i="60"/>
  <c r="AU22" i="60"/>
  <c r="AV20" i="60" s="1"/>
  <c r="AW20" i="59"/>
  <c r="AV23" i="59"/>
  <c r="AV24" i="59" s="1"/>
  <c r="AV9" i="59" s="1"/>
  <c r="AV14" i="59" s="1"/>
  <c r="AU21" i="58"/>
  <c r="AU22" i="58" s="1"/>
  <c r="AV20" i="58" s="1"/>
  <c r="AV21" i="57"/>
  <c r="AV22" i="57" s="1"/>
  <c r="AW20" i="57" s="1"/>
  <c r="AU21" i="56"/>
  <c r="AU22" i="56" s="1"/>
  <c r="AV20" i="55"/>
  <c r="AU23" i="55"/>
  <c r="AU24" i="55" s="1"/>
  <c r="AU9" i="55" s="1"/>
  <c r="AU14" i="55" s="1"/>
  <c r="AV21" i="55"/>
  <c r="AV22" i="55" s="1"/>
  <c r="AW20" i="55" s="1"/>
  <c r="AY21" i="54"/>
  <c r="AY22" i="54" s="1"/>
  <c r="AX23" i="54"/>
  <c r="AX24" i="54" s="1"/>
  <c r="AX9" i="54" s="1"/>
  <c r="AX14" i="54" s="1"/>
  <c r="AU20" i="53"/>
  <c r="AT23" i="53"/>
  <c r="AT24" i="53" s="1"/>
  <c r="AT9" i="53" s="1"/>
  <c r="AT14" i="53" s="1"/>
  <c r="AV21" i="52"/>
  <c r="AV22" i="52" s="1"/>
  <c r="AU20" i="51"/>
  <c r="AT23" i="51"/>
  <c r="AT24" i="51" s="1"/>
  <c r="AT9" i="51" s="1"/>
  <c r="AT14" i="51" s="1"/>
  <c r="AX20" i="50"/>
  <c r="AW23" i="50"/>
  <c r="AW24" i="50" s="1"/>
  <c r="AW9" i="50" s="1"/>
  <c r="AW14" i="50" s="1"/>
  <c r="AV21" i="49"/>
  <c r="AV22" i="49" s="1"/>
  <c r="AV21" i="48"/>
  <c r="AV22" i="48" s="1"/>
  <c r="AU23" i="48"/>
  <c r="AU24" i="48" s="1"/>
  <c r="AU9" i="48" s="1"/>
  <c r="AU14" i="48" s="1"/>
  <c r="AV21" i="47"/>
  <c r="AV22" i="47" s="1"/>
  <c r="AU23" i="47"/>
  <c r="AU24" i="47" s="1"/>
  <c r="AU9" i="47" s="1"/>
  <c r="AU14" i="47" s="1"/>
  <c r="AU21" i="46"/>
  <c r="AU22" i="46" s="1"/>
  <c r="AU20" i="45"/>
  <c r="AT23" i="45"/>
  <c r="AT24" i="45" s="1"/>
  <c r="AT9" i="45" s="1"/>
  <c r="AT14" i="45" s="1"/>
  <c r="AU21" i="44"/>
  <c r="AU22" i="44" s="1"/>
  <c r="AU21" i="43"/>
  <c r="AU22" i="43" s="1"/>
  <c r="AU21" i="42"/>
  <c r="AU22" i="42"/>
  <c r="AV20" i="42" s="1"/>
  <c r="AU21" i="41"/>
  <c r="AU22" i="41" s="1"/>
  <c r="AV20" i="41" s="1"/>
  <c r="AU21" i="40"/>
  <c r="AU22" i="40" s="1"/>
  <c r="AW21" i="39"/>
  <c r="AW22" i="39" s="1"/>
  <c r="AV21" i="38"/>
  <c r="AV22" i="38" s="1"/>
  <c r="AW20" i="38" s="1"/>
  <c r="AU23" i="38"/>
  <c r="AU24" i="38" s="1"/>
  <c r="AU9" i="38" s="1"/>
  <c r="AU14" i="38" s="1"/>
  <c r="AW21" i="36"/>
  <c r="AW22" i="36" s="1"/>
  <c r="AV23" i="36"/>
  <c r="AV24" i="36" s="1"/>
  <c r="AV9" i="36" s="1"/>
  <c r="AV14" i="36" s="1"/>
  <c r="AW20" i="35"/>
  <c r="AV23" i="35"/>
  <c r="AV24" i="35" s="1"/>
  <c r="AV9" i="35" s="1"/>
  <c r="AV14" i="35" s="1"/>
  <c r="AX21" i="34"/>
  <c r="AX22" i="34" s="1"/>
  <c r="AV20" i="33"/>
  <c r="AU23" i="33"/>
  <c r="AU24" i="33" s="1"/>
  <c r="AU9" i="33" s="1"/>
  <c r="AU14" i="33" s="1"/>
  <c r="AV21" i="32"/>
  <c r="AV22" i="32" s="1"/>
  <c r="AU23" i="32"/>
  <c r="AU24" i="32" s="1"/>
  <c r="AU9" i="32" s="1"/>
  <c r="AU14" i="32" s="1"/>
  <c r="AU21" i="31"/>
  <c r="AU22" i="31"/>
  <c r="AV20" i="31" s="1"/>
  <c r="AW21" i="30"/>
  <c r="AW22" i="30" s="1"/>
  <c r="AU20" i="29"/>
  <c r="AT23" i="29"/>
  <c r="AT24" i="29" s="1"/>
  <c r="AT9" i="29" s="1"/>
  <c r="AT14" i="29" s="1"/>
  <c r="AW21" i="28"/>
  <c r="AW22" i="28" s="1"/>
  <c r="AV23" i="28"/>
  <c r="AV24" i="28" s="1"/>
  <c r="AV9" i="28" s="1"/>
  <c r="AV14" i="28" s="1"/>
  <c r="AW20" i="27"/>
  <c r="AV23" i="27"/>
  <c r="AV24" i="27" s="1"/>
  <c r="AV9" i="27" s="1"/>
  <c r="AV14" i="27" s="1"/>
  <c r="AX20" i="26"/>
  <c r="AW23" i="26"/>
  <c r="AW24" i="26" s="1"/>
  <c r="AW9" i="26" s="1"/>
  <c r="AW14" i="26" s="1"/>
  <c r="AU21" i="25"/>
  <c r="AU22" i="25" s="1"/>
  <c r="AT23" i="25"/>
  <c r="AT24" i="25" s="1"/>
  <c r="AT9" i="25" s="1"/>
  <c r="AT14" i="25" s="1"/>
  <c r="AV20" i="24"/>
  <c r="AU23" i="24"/>
  <c r="AU24" i="24" s="1"/>
  <c r="AU9" i="24" s="1"/>
  <c r="AU14" i="24" s="1"/>
  <c r="AW20" i="23"/>
  <c r="AV23" i="23"/>
  <c r="AV24" i="23" s="1"/>
  <c r="AV9" i="23" s="1"/>
  <c r="AV14" i="23" s="1"/>
  <c r="AV21" i="22"/>
  <c r="AV22" i="22"/>
  <c r="AW20" i="22" s="1"/>
  <c r="AW20" i="21"/>
  <c r="AV23" i="21"/>
  <c r="AV24" i="21" s="1"/>
  <c r="AV9" i="21" s="1"/>
  <c r="AV14" i="21" s="1"/>
  <c r="AV21" i="20"/>
  <c r="AV22" i="20" s="1"/>
  <c r="AU23" i="20"/>
  <c r="AU24" i="20" s="1"/>
  <c r="AU9" i="20" s="1"/>
  <c r="AU14" i="20" s="1"/>
  <c r="AW21" i="19"/>
  <c r="AW22" i="19" s="1"/>
  <c r="AU21" i="18"/>
  <c r="AU22" i="18" s="1"/>
  <c r="AV20" i="18" s="1"/>
  <c r="AX21" i="17"/>
  <c r="AX22" i="17" s="1"/>
  <c r="AU21" i="16"/>
  <c r="AU22" i="16"/>
  <c r="AV20" i="16" s="1"/>
  <c r="AV21" i="15"/>
  <c r="AV22" i="15"/>
  <c r="AW20" i="15" s="1"/>
  <c r="AX20" i="14"/>
  <c r="AW23" i="14"/>
  <c r="AW24" i="14" s="1"/>
  <c r="AW9" i="14" s="1"/>
  <c r="AW14" i="14" s="1"/>
  <c r="S20" i="13"/>
  <c r="R23" i="13"/>
  <c r="R24" i="13" s="1"/>
  <c r="R9" i="13" s="1"/>
  <c r="R14" i="13" s="1"/>
  <c r="R21" i="12"/>
  <c r="R22" i="12" s="1"/>
  <c r="R21" i="11"/>
  <c r="R22" i="11" s="1"/>
  <c r="R20" i="10"/>
  <c r="Q23" i="10"/>
  <c r="Q24" i="10" s="1"/>
  <c r="Q9" i="10" s="1"/>
  <c r="Q14" i="10" s="1"/>
  <c r="R20" i="9"/>
  <c r="Q23" i="9"/>
  <c r="Q24" i="9" s="1"/>
  <c r="Q9" i="9" s="1"/>
  <c r="Q14" i="9" s="1"/>
  <c r="R20" i="8"/>
  <c r="Q23" i="8"/>
  <c r="Q24" i="8" s="1"/>
  <c r="Q9" i="8" s="1"/>
  <c r="Q14" i="8" s="1"/>
  <c r="R20" i="7"/>
  <c r="Q23" i="7"/>
  <c r="Q24" i="7" s="1"/>
  <c r="Q9" i="7" s="1"/>
  <c r="Q14" i="7" s="1"/>
  <c r="S20" i="6"/>
  <c r="R23" i="6"/>
  <c r="R24" i="6" s="1"/>
  <c r="R9" i="6" s="1"/>
  <c r="R14" i="6" s="1"/>
  <c r="R21" i="5"/>
  <c r="R22" i="5" s="1"/>
  <c r="R20" i="4"/>
  <c r="Q23" i="4"/>
  <c r="Q24" i="4" s="1"/>
  <c r="Q9" i="4" s="1"/>
  <c r="Q14" i="4" s="1"/>
  <c r="S20" i="1"/>
  <c r="R23" i="1"/>
  <c r="R24" i="1" s="1"/>
  <c r="R9" i="1" s="1"/>
  <c r="R14" i="1" s="1"/>
  <c r="R20" i="2"/>
  <c r="Q23" i="2"/>
  <c r="Q24" i="2" s="1"/>
  <c r="Q9" i="2" s="1"/>
  <c r="Q14" i="2" s="1"/>
  <c r="R20" i="3"/>
  <c r="Q23" i="3"/>
  <c r="Q24" i="3" s="1"/>
  <c r="Q9" i="3" s="1"/>
  <c r="Q14" i="3" s="1"/>
  <c r="AU23" i="31" l="1"/>
  <c r="AU24" i="31" s="1"/>
  <c r="AU9" i="31" s="1"/>
  <c r="AU14" i="31" s="1"/>
  <c r="AU23" i="60"/>
  <c r="AU24" i="60" s="1"/>
  <c r="AU9" i="60" s="1"/>
  <c r="AU14" i="60" s="1"/>
  <c r="AV20" i="46"/>
  <c r="AU23" i="46"/>
  <c r="AU24" i="46" s="1"/>
  <c r="AU9" i="46" s="1"/>
  <c r="AU14" i="46" s="1"/>
  <c r="AV20" i="44"/>
  <c r="AU23" i="44"/>
  <c r="AU24" i="44" s="1"/>
  <c r="AU9" i="44" s="1"/>
  <c r="AU14" i="44" s="1"/>
  <c r="AV20" i="43"/>
  <c r="AU23" i="43"/>
  <c r="AU24" i="43" s="1"/>
  <c r="AU9" i="43" s="1"/>
  <c r="AU14" i="43" s="1"/>
  <c r="AU23" i="42"/>
  <c r="AU24" i="42" s="1"/>
  <c r="AU9" i="42" s="1"/>
  <c r="AU14" i="42" s="1"/>
  <c r="AV20" i="40"/>
  <c r="AU23" i="40"/>
  <c r="AU24" i="40" s="1"/>
  <c r="AU9" i="40" s="1"/>
  <c r="AU14" i="40" s="1"/>
  <c r="BB21" i="68"/>
  <c r="BB22" i="68" s="1"/>
  <c r="AX21" i="66"/>
  <c r="AX22" i="66" s="1"/>
  <c r="AW20" i="65"/>
  <c r="AV23" i="65"/>
  <c r="AV24" i="65" s="1"/>
  <c r="AV9" i="65" s="1"/>
  <c r="AV14" i="65" s="1"/>
  <c r="BA21" i="64"/>
  <c r="BA22" i="64" s="1"/>
  <c r="AZ23" i="64"/>
  <c r="AZ24" i="64" s="1"/>
  <c r="AZ9" i="64" s="1"/>
  <c r="AZ14" i="64" s="1"/>
  <c r="AX21" i="63"/>
  <c r="AX22" i="63" s="1"/>
  <c r="AW21" i="62"/>
  <c r="AW22" i="62" s="1"/>
  <c r="AU21" i="61"/>
  <c r="AU22" i="61" s="1"/>
  <c r="AV21" i="60"/>
  <c r="AV22" i="60"/>
  <c r="AW20" i="60" s="1"/>
  <c r="AW21" i="59"/>
  <c r="AW22" i="59" s="1"/>
  <c r="AV21" i="58"/>
  <c r="AV22" i="58" s="1"/>
  <c r="AU23" i="58"/>
  <c r="AU24" i="58" s="1"/>
  <c r="AU9" i="58" s="1"/>
  <c r="AU14" i="58" s="1"/>
  <c r="AW21" i="57"/>
  <c r="AW22" i="57" s="1"/>
  <c r="AV23" i="57"/>
  <c r="AV24" i="57" s="1"/>
  <c r="AV9" i="57" s="1"/>
  <c r="AV14" i="57" s="1"/>
  <c r="AV20" i="56"/>
  <c r="AU23" i="56"/>
  <c r="AU24" i="56" s="1"/>
  <c r="AU9" i="56" s="1"/>
  <c r="AU14" i="56" s="1"/>
  <c r="AW21" i="55"/>
  <c r="AW22" i="55" s="1"/>
  <c r="AV23" i="55"/>
  <c r="AV24" i="55" s="1"/>
  <c r="AV9" i="55" s="1"/>
  <c r="AV14" i="55" s="1"/>
  <c r="AZ20" i="54"/>
  <c r="AY23" i="54"/>
  <c r="AY24" i="54" s="1"/>
  <c r="AY9" i="54" s="1"/>
  <c r="AY14" i="54" s="1"/>
  <c r="AU21" i="53"/>
  <c r="AU22" i="53"/>
  <c r="AV20" i="53" s="1"/>
  <c r="AU23" i="53"/>
  <c r="AU24" i="53" s="1"/>
  <c r="AU9" i="53" s="1"/>
  <c r="AU14" i="53" s="1"/>
  <c r="AW20" i="52"/>
  <c r="AV23" i="52"/>
  <c r="AV24" i="52" s="1"/>
  <c r="AV9" i="52" s="1"/>
  <c r="AV14" i="52" s="1"/>
  <c r="AU21" i="51"/>
  <c r="AU22" i="51" s="1"/>
  <c r="AX21" i="50"/>
  <c r="AX22" i="50" s="1"/>
  <c r="AY20" i="50" s="1"/>
  <c r="AW20" i="49"/>
  <c r="AV23" i="49"/>
  <c r="AV24" i="49" s="1"/>
  <c r="AV9" i="49" s="1"/>
  <c r="AV14" i="49" s="1"/>
  <c r="AW20" i="48"/>
  <c r="AV23" i="48"/>
  <c r="AV24" i="48" s="1"/>
  <c r="AV9" i="48" s="1"/>
  <c r="AV14" i="48" s="1"/>
  <c r="AW20" i="47"/>
  <c r="AV23" i="47"/>
  <c r="AV24" i="47" s="1"/>
  <c r="AV9" i="47" s="1"/>
  <c r="AV14" i="47" s="1"/>
  <c r="AV21" i="46"/>
  <c r="AV22" i="46" s="1"/>
  <c r="AU21" i="45"/>
  <c r="AU22" i="45"/>
  <c r="AV20" i="45" s="1"/>
  <c r="AU23" i="45"/>
  <c r="AU24" i="45" s="1"/>
  <c r="AU9" i="45" s="1"/>
  <c r="AU14" i="45" s="1"/>
  <c r="AV21" i="44"/>
  <c r="AV22" i="44" s="1"/>
  <c r="AV21" i="43"/>
  <c r="AV22" i="43" s="1"/>
  <c r="AV21" i="42"/>
  <c r="AV22" i="42" s="1"/>
  <c r="AV21" i="41"/>
  <c r="AV22" i="41" s="1"/>
  <c r="AU23" i="41"/>
  <c r="AU24" i="41" s="1"/>
  <c r="AU9" i="41" s="1"/>
  <c r="AU14" i="41" s="1"/>
  <c r="AV21" i="40"/>
  <c r="AV22" i="40"/>
  <c r="AW20" i="40" s="1"/>
  <c r="AX20" i="39"/>
  <c r="AW23" i="39"/>
  <c r="AW24" i="39" s="1"/>
  <c r="AW9" i="39" s="1"/>
  <c r="AW14" i="39" s="1"/>
  <c r="AW21" i="38"/>
  <c r="AW22" i="38" s="1"/>
  <c r="AV23" i="38"/>
  <c r="AV24" i="38" s="1"/>
  <c r="AV9" i="38" s="1"/>
  <c r="AV14" i="38" s="1"/>
  <c r="AX20" i="36"/>
  <c r="AW23" i="36"/>
  <c r="AW24" i="36" s="1"/>
  <c r="AW9" i="36" s="1"/>
  <c r="AW14" i="36" s="1"/>
  <c r="AW21" i="35"/>
  <c r="AW22" i="35" s="1"/>
  <c r="AY20" i="34"/>
  <c r="AX23" i="34"/>
  <c r="AX24" i="34" s="1"/>
  <c r="AX9" i="34" s="1"/>
  <c r="AX14" i="34" s="1"/>
  <c r="AV21" i="33"/>
  <c r="AV22" i="33" s="1"/>
  <c r="AW20" i="32"/>
  <c r="AV23" i="32"/>
  <c r="AV24" i="32" s="1"/>
  <c r="AV9" i="32" s="1"/>
  <c r="AV14" i="32" s="1"/>
  <c r="AV21" i="31"/>
  <c r="AV22" i="31" s="1"/>
  <c r="AX20" i="30"/>
  <c r="AW23" i="30"/>
  <c r="AW24" i="30" s="1"/>
  <c r="AW9" i="30" s="1"/>
  <c r="AW14" i="30" s="1"/>
  <c r="AU21" i="29"/>
  <c r="AU22" i="29"/>
  <c r="AV20" i="29" s="1"/>
  <c r="AX20" i="28"/>
  <c r="AW23" i="28"/>
  <c r="AW24" i="28" s="1"/>
  <c r="AW9" i="28" s="1"/>
  <c r="AW14" i="28" s="1"/>
  <c r="AW21" i="27"/>
  <c r="AW22" i="27" s="1"/>
  <c r="AX21" i="26"/>
  <c r="AX22" i="26" s="1"/>
  <c r="AV20" i="25"/>
  <c r="AU23" i="25"/>
  <c r="AU24" i="25" s="1"/>
  <c r="AU9" i="25" s="1"/>
  <c r="AU14" i="25" s="1"/>
  <c r="AV21" i="24"/>
  <c r="AV22" i="24" s="1"/>
  <c r="AW21" i="23"/>
  <c r="AW22" i="23" s="1"/>
  <c r="AW21" i="22"/>
  <c r="AW22" i="22" s="1"/>
  <c r="AV23" i="22"/>
  <c r="AV24" i="22" s="1"/>
  <c r="AV9" i="22" s="1"/>
  <c r="AV14" i="22" s="1"/>
  <c r="AW21" i="21"/>
  <c r="AW22" i="21" s="1"/>
  <c r="AX20" i="21" s="1"/>
  <c r="AW20" i="20"/>
  <c r="AV23" i="20"/>
  <c r="AV24" i="20" s="1"/>
  <c r="AV9" i="20" s="1"/>
  <c r="AV14" i="20" s="1"/>
  <c r="AX20" i="19"/>
  <c r="AW23" i="19"/>
  <c r="AW24" i="19" s="1"/>
  <c r="AW9" i="19" s="1"/>
  <c r="AW14" i="19" s="1"/>
  <c r="AU23" i="18"/>
  <c r="AU24" i="18" s="1"/>
  <c r="AU9" i="18" s="1"/>
  <c r="AU14" i="18" s="1"/>
  <c r="AV21" i="18"/>
  <c r="AV22" i="18" s="1"/>
  <c r="AW20" i="18" s="1"/>
  <c r="AY20" i="17"/>
  <c r="AX23" i="17"/>
  <c r="AX24" i="17" s="1"/>
  <c r="AX9" i="17" s="1"/>
  <c r="AX14" i="17" s="1"/>
  <c r="AV21" i="16"/>
  <c r="AV22" i="16" s="1"/>
  <c r="AU23" i="16"/>
  <c r="AU24" i="16" s="1"/>
  <c r="AU9" i="16" s="1"/>
  <c r="AU14" i="16" s="1"/>
  <c r="AW21" i="15"/>
  <c r="AW22" i="15" s="1"/>
  <c r="AV23" i="15"/>
  <c r="AV24" i="15" s="1"/>
  <c r="AV9" i="15" s="1"/>
  <c r="AV14" i="15" s="1"/>
  <c r="AX21" i="14"/>
  <c r="AX22" i="14" s="1"/>
  <c r="S21" i="13"/>
  <c r="S22" i="13" s="1"/>
  <c r="S20" i="12"/>
  <c r="R23" i="12"/>
  <c r="R24" i="12" s="1"/>
  <c r="R9" i="12" s="1"/>
  <c r="R14" i="12" s="1"/>
  <c r="S20" i="11"/>
  <c r="R23" i="11"/>
  <c r="R24" i="11" s="1"/>
  <c r="R9" i="11" s="1"/>
  <c r="R14" i="11" s="1"/>
  <c r="R21" i="10"/>
  <c r="R22" i="10" s="1"/>
  <c r="R21" i="9"/>
  <c r="R22" i="9" s="1"/>
  <c r="R21" i="8"/>
  <c r="R22" i="8" s="1"/>
  <c r="R21" i="7"/>
  <c r="R22" i="7" s="1"/>
  <c r="S21" i="6"/>
  <c r="S22" i="6" s="1"/>
  <c r="S20" i="5"/>
  <c r="R23" i="5"/>
  <c r="R24" i="5" s="1"/>
  <c r="R9" i="5" s="1"/>
  <c r="R14" i="5" s="1"/>
  <c r="R21" i="4"/>
  <c r="R22" i="4" s="1"/>
  <c r="S21" i="1"/>
  <c r="S22" i="1" s="1"/>
  <c r="R21" i="2"/>
  <c r="R22" i="2" s="1"/>
  <c r="R21" i="3"/>
  <c r="R22" i="3" s="1"/>
  <c r="AV20" i="61" l="1"/>
  <c r="AU23" i="61"/>
  <c r="AU24" i="61" s="1"/>
  <c r="AU9" i="61" s="1"/>
  <c r="AU14" i="61" s="1"/>
  <c r="AV20" i="51"/>
  <c r="AV21" i="51" s="1"/>
  <c r="AV22" i="51" s="1"/>
  <c r="AU23" i="51"/>
  <c r="AU24" i="51" s="1"/>
  <c r="AU9" i="51" s="1"/>
  <c r="AU14" i="51" s="1"/>
  <c r="BC20" i="68"/>
  <c r="BB23" i="68"/>
  <c r="BB24" i="68" s="1"/>
  <c r="BB9" i="68" s="1"/>
  <c r="BB14" i="68" s="1"/>
  <c r="AY20" i="66"/>
  <c r="AX23" i="66"/>
  <c r="AX24" i="66" s="1"/>
  <c r="AX9" i="66" s="1"/>
  <c r="AX14" i="66" s="1"/>
  <c r="AW21" i="65"/>
  <c r="AW22" i="65" s="1"/>
  <c r="BB20" i="64"/>
  <c r="BA23" i="64"/>
  <c r="BA24" i="64" s="1"/>
  <c r="BA9" i="64" s="1"/>
  <c r="BA14" i="64" s="1"/>
  <c r="AY20" i="63"/>
  <c r="AX23" i="63"/>
  <c r="AX24" i="63" s="1"/>
  <c r="AX9" i="63" s="1"/>
  <c r="AX14" i="63" s="1"/>
  <c r="AX20" i="62"/>
  <c r="AW23" i="62"/>
  <c r="AW24" i="62" s="1"/>
  <c r="AW9" i="62" s="1"/>
  <c r="AW14" i="62" s="1"/>
  <c r="AV21" i="61"/>
  <c r="AV22" i="61" s="1"/>
  <c r="AW21" i="60"/>
  <c r="AW22" i="60" s="1"/>
  <c r="AV23" i="60"/>
  <c r="AV24" i="60" s="1"/>
  <c r="AV9" i="60" s="1"/>
  <c r="AV14" i="60" s="1"/>
  <c r="AX20" i="59"/>
  <c r="AW23" i="59"/>
  <c r="AW24" i="59" s="1"/>
  <c r="AW9" i="59" s="1"/>
  <c r="AW14" i="59" s="1"/>
  <c r="AW20" i="58"/>
  <c r="AV23" i="58"/>
  <c r="AV24" i="58" s="1"/>
  <c r="AV9" i="58" s="1"/>
  <c r="AV14" i="58" s="1"/>
  <c r="AX20" i="57"/>
  <c r="AW23" i="57"/>
  <c r="AW24" i="57" s="1"/>
  <c r="AW9" i="57" s="1"/>
  <c r="AW14" i="57" s="1"/>
  <c r="AV21" i="56"/>
  <c r="AV22" i="56" s="1"/>
  <c r="AX20" i="55"/>
  <c r="AW23" i="55"/>
  <c r="AW24" i="55" s="1"/>
  <c r="AW9" i="55" s="1"/>
  <c r="AW14" i="55" s="1"/>
  <c r="AZ21" i="54"/>
  <c r="AZ22" i="54" s="1"/>
  <c r="AV21" i="53"/>
  <c r="AV22" i="53" s="1"/>
  <c r="AW21" i="52"/>
  <c r="AW22" i="52" s="1"/>
  <c r="AY21" i="50"/>
  <c r="AY22" i="50" s="1"/>
  <c r="AX23" i="50"/>
  <c r="AX24" i="50" s="1"/>
  <c r="AX9" i="50" s="1"/>
  <c r="AX14" i="50" s="1"/>
  <c r="AW21" i="49"/>
  <c r="AW22" i="49" s="1"/>
  <c r="AW21" i="48"/>
  <c r="AW22" i="48" s="1"/>
  <c r="AW21" i="47"/>
  <c r="AW22" i="47" s="1"/>
  <c r="AW20" i="46"/>
  <c r="AV23" i="46"/>
  <c r="AV24" i="46" s="1"/>
  <c r="AV9" i="46" s="1"/>
  <c r="AV14" i="46" s="1"/>
  <c r="AV21" i="45"/>
  <c r="AV22" i="45" s="1"/>
  <c r="AW20" i="45" s="1"/>
  <c r="AW20" i="44"/>
  <c r="AV23" i="44"/>
  <c r="AV24" i="44" s="1"/>
  <c r="AV9" i="44" s="1"/>
  <c r="AV14" i="44" s="1"/>
  <c r="AW20" i="43"/>
  <c r="AV23" i="43"/>
  <c r="AV24" i="43" s="1"/>
  <c r="AV9" i="43" s="1"/>
  <c r="AV14" i="43" s="1"/>
  <c r="AW20" i="42"/>
  <c r="AV23" i="42"/>
  <c r="AV24" i="42" s="1"/>
  <c r="AV9" i="42" s="1"/>
  <c r="AV14" i="42" s="1"/>
  <c r="AW20" i="41"/>
  <c r="AV23" i="41"/>
  <c r="AV24" i="41" s="1"/>
  <c r="AV9" i="41" s="1"/>
  <c r="AV14" i="41" s="1"/>
  <c r="AW21" i="40"/>
  <c r="AW22" i="40" s="1"/>
  <c r="AV23" i="40"/>
  <c r="AV24" i="40" s="1"/>
  <c r="AV9" i="40" s="1"/>
  <c r="AV14" i="40" s="1"/>
  <c r="AX21" i="39"/>
  <c r="AX22" i="39" s="1"/>
  <c r="AX20" i="38"/>
  <c r="AW23" i="38"/>
  <c r="AW24" i="38" s="1"/>
  <c r="AW9" i="38" s="1"/>
  <c r="AW14" i="38" s="1"/>
  <c r="AX21" i="36"/>
  <c r="AX22" i="36" s="1"/>
  <c r="AX20" i="35"/>
  <c r="AW23" i="35"/>
  <c r="AW24" i="35" s="1"/>
  <c r="AW9" i="35" s="1"/>
  <c r="AW14" i="35" s="1"/>
  <c r="AY21" i="34"/>
  <c r="AY22" i="34" s="1"/>
  <c r="AW20" i="33"/>
  <c r="AV23" i="33"/>
  <c r="AV24" i="33" s="1"/>
  <c r="AV9" i="33" s="1"/>
  <c r="AV14" i="33" s="1"/>
  <c r="AW21" i="32"/>
  <c r="AW22" i="32" s="1"/>
  <c r="AW20" i="31"/>
  <c r="AV23" i="31"/>
  <c r="AV24" i="31" s="1"/>
  <c r="AV9" i="31" s="1"/>
  <c r="AV14" i="31" s="1"/>
  <c r="AX21" i="30"/>
  <c r="AX22" i="30" s="1"/>
  <c r="AV21" i="29"/>
  <c r="AV22" i="29"/>
  <c r="AW20" i="29" s="1"/>
  <c r="AU23" i="29"/>
  <c r="AU24" i="29" s="1"/>
  <c r="AU9" i="29" s="1"/>
  <c r="AU14" i="29" s="1"/>
  <c r="AX21" i="28"/>
  <c r="AX22" i="28" s="1"/>
  <c r="AX20" i="27"/>
  <c r="AW23" i="27"/>
  <c r="AW24" i="27" s="1"/>
  <c r="AW9" i="27" s="1"/>
  <c r="AW14" i="27" s="1"/>
  <c r="AY20" i="26"/>
  <c r="AX23" i="26"/>
  <c r="AX24" i="26" s="1"/>
  <c r="AX9" i="26" s="1"/>
  <c r="AX14" i="26" s="1"/>
  <c r="AV21" i="25"/>
  <c r="AV22" i="25" s="1"/>
  <c r="AW20" i="24"/>
  <c r="AV23" i="24"/>
  <c r="AV24" i="24" s="1"/>
  <c r="AV9" i="24" s="1"/>
  <c r="AV14" i="24" s="1"/>
  <c r="AX20" i="23"/>
  <c r="AW23" i="23"/>
  <c r="AW24" i="23" s="1"/>
  <c r="AW9" i="23" s="1"/>
  <c r="AW14" i="23" s="1"/>
  <c r="AX20" i="22"/>
  <c r="AW23" i="22"/>
  <c r="AW24" i="22" s="1"/>
  <c r="AW9" i="22" s="1"/>
  <c r="AW14" i="22" s="1"/>
  <c r="AX21" i="21"/>
  <c r="AX22" i="21" s="1"/>
  <c r="AW23" i="21"/>
  <c r="AW24" i="21" s="1"/>
  <c r="AW9" i="21" s="1"/>
  <c r="AW14" i="21" s="1"/>
  <c r="AW21" i="20"/>
  <c r="AW22" i="20" s="1"/>
  <c r="AX21" i="19"/>
  <c r="AX22" i="19" s="1"/>
  <c r="AV23" i="18"/>
  <c r="AV24" i="18" s="1"/>
  <c r="AV9" i="18" s="1"/>
  <c r="AV14" i="18" s="1"/>
  <c r="AW21" i="18"/>
  <c r="AW22" i="18" s="1"/>
  <c r="AY21" i="17"/>
  <c r="AY22" i="17" s="1"/>
  <c r="AW20" i="16"/>
  <c r="AV23" i="16"/>
  <c r="AV24" i="16" s="1"/>
  <c r="AV9" i="16" s="1"/>
  <c r="AV14" i="16" s="1"/>
  <c r="AX20" i="15"/>
  <c r="AW23" i="15"/>
  <c r="AW24" i="15" s="1"/>
  <c r="AW9" i="15" s="1"/>
  <c r="AW14" i="15" s="1"/>
  <c r="AY20" i="14"/>
  <c r="AX23" i="14"/>
  <c r="AX24" i="14" s="1"/>
  <c r="AX9" i="14" s="1"/>
  <c r="AX14" i="14" s="1"/>
  <c r="T20" i="13"/>
  <c r="S23" i="13"/>
  <c r="S24" i="13" s="1"/>
  <c r="S9" i="13" s="1"/>
  <c r="S14" i="13" s="1"/>
  <c r="S21" i="12"/>
  <c r="S22" i="12" s="1"/>
  <c r="S21" i="11"/>
  <c r="S22" i="11" s="1"/>
  <c r="S20" i="10"/>
  <c r="R23" i="10"/>
  <c r="R24" i="10" s="1"/>
  <c r="R9" i="10" s="1"/>
  <c r="R14" i="10" s="1"/>
  <c r="S20" i="9"/>
  <c r="R23" i="9"/>
  <c r="R24" i="9" s="1"/>
  <c r="R9" i="9" s="1"/>
  <c r="R14" i="9" s="1"/>
  <c r="S20" i="8"/>
  <c r="R23" i="8"/>
  <c r="R24" i="8" s="1"/>
  <c r="R9" i="8" s="1"/>
  <c r="R14" i="8" s="1"/>
  <c r="S20" i="7"/>
  <c r="R23" i="7"/>
  <c r="R24" i="7" s="1"/>
  <c r="R9" i="7" s="1"/>
  <c r="R14" i="7" s="1"/>
  <c r="T20" i="6"/>
  <c r="S23" i="6"/>
  <c r="S24" i="6" s="1"/>
  <c r="S9" i="6" s="1"/>
  <c r="S14" i="6" s="1"/>
  <c r="S21" i="5"/>
  <c r="S22" i="5" s="1"/>
  <c r="S20" i="4"/>
  <c r="R23" i="4"/>
  <c r="R24" i="4" s="1"/>
  <c r="R9" i="4" s="1"/>
  <c r="R14" i="4" s="1"/>
  <c r="T20" i="1"/>
  <c r="S23" i="1"/>
  <c r="S24" i="1" s="1"/>
  <c r="S9" i="1" s="1"/>
  <c r="S14" i="1" s="1"/>
  <c r="S20" i="2"/>
  <c r="R23" i="2"/>
  <c r="R24" i="2" s="1"/>
  <c r="R9" i="2" s="1"/>
  <c r="R14" i="2" s="1"/>
  <c r="S20" i="3"/>
  <c r="R23" i="3"/>
  <c r="R24" i="3" s="1"/>
  <c r="R9" i="3" s="1"/>
  <c r="R14" i="3" s="1"/>
  <c r="BC21" i="68" l="1"/>
  <c r="BC22" i="68" s="1"/>
  <c r="BD20" i="68" s="1"/>
  <c r="AY21" i="66"/>
  <c r="AY22" i="66" s="1"/>
  <c r="AX20" i="65"/>
  <c r="AW23" i="65"/>
  <c r="AW24" i="65" s="1"/>
  <c r="AW9" i="65" s="1"/>
  <c r="AW14" i="65" s="1"/>
  <c r="BB21" i="64"/>
  <c r="BB22" i="64" s="1"/>
  <c r="AY21" i="63"/>
  <c r="AY22" i="63" s="1"/>
  <c r="AX21" i="62"/>
  <c r="AX22" i="62" s="1"/>
  <c r="AW20" i="61"/>
  <c r="AV23" i="61"/>
  <c r="AV24" i="61" s="1"/>
  <c r="AV9" i="61" s="1"/>
  <c r="AV14" i="61" s="1"/>
  <c r="AX20" i="60"/>
  <c r="AW23" i="60"/>
  <c r="AW24" i="60" s="1"/>
  <c r="AW9" i="60" s="1"/>
  <c r="AW14" i="60" s="1"/>
  <c r="AX21" i="59"/>
  <c r="AX22" i="59" s="1"/>
  <c r="AW21" i="58"/>
  <c r="AW22" i="58" s="1"/>
  <c r="AX21" i="57"/>
  <c r="AX22" i="57" s="1"/>
  <c r="AW20" i="56"/>
  <c r="AV23" i="56"/>
  <c r="AV24" i="56" s="1"/>
  <c r="AV9" i="56" s="1"/>
  <c r="AV14" i="56" s="1"/>
  <c r="AX21" i="55"/>
  <c r="AX22" i="55" s="1"/>
  <c r="BA20" i="54"/>
  <c r="AZ23" i="54"/>
  <c r="AZ24" i="54" s="1"/>
  <c r="AZ9" i="54" s="1"/>
  <c r="AZ14" i="54" s="1"/>
  <c r="AW20" i="53"/>
  <c r="AV23" i="53"/>
  <c r="AV24" i="53" s="1"/>
  <c r="AV9" i="53" s="1"/>
  <c r="AV14" i="53" s="1"/>
  <c r="AX20" i="52"/>
  <c r="AW23" i="52"/>
  <c r="AW24" i="52" s="1"/>
  <c r="AW9" i="52" s="1"/>
  <c r="AW14" i="52" s="1"/>
  <c r="AW20" i="51"/>
  <c r="AV23" i="51"/>
  <c r="AV24" i="51" s="1"/>
  <c r="AV9" i="51" s="1"/>
  <c r="AV14" i="51" s="1"/>
  <c r="AZ20" i="50"/>
  <c r="AY23" i="50"/>
  <c r="AY24" i="50" s="1"/>
  <c r="AY9" i="50" s="1"/>
  <c r="AY14" i="50" s="1"/>
  <c r="AX20" i="49"/>
  <c r="AW23" i="49"/>
  <c r="AW24" i="49" s="1"/>
  <c r="AW9" i="49" s="1"/>
  <c r="AW14" i="49" s="1"/>
  <c r="AX20" i="48"/>
  <c r="AW23" i="48"/>
  <c r="AW24" i="48" s="1"/>
  <c r="AW9" i="48" s="1"/>
  <c r="AW14" i="48" s="1"/>
  <c r="AX20" i="47"/>
  <c r="AW23" i="47"/>
  <c r="AW24" i="47" s="1"/>
  <c r="AW9" i="47" s="1"/>
  <c r="AW14" i="47" s="1"/>
  <c r="AW21" i="46"/>
  <c r="AW22" i="46" s="1"/>
  <c r="AW21" i="45"/>
  <c r="AW22" i="45" s="1"/>
  <c r="AV23" i="45"/>
  <c r="AV24" i="45" s="1"/>
  <c r="AV9" i="45" s="1"/>
  <c r="AV14" i="45" s="1"/>
  <c r="AW21" i="44"/>
  <c r="AW22" i="44" s="1"/>
  <c r="AW21" i="43"/>
  <c r="AW22" i="43" s="1"/>
  <c r="AW21" i="42"/>
  <c r="AW22" i="42" s="1"/>
  <c r="AW21" i="41"/>
  <c r="AW22" i="41" s="1"/>
  <c r="AX20" i="40"/>
  <c r="AW23" i="40"/>
  <c r="AW24" i="40" s="1"/>
  <c r="AW9" i="40" s="1"/>
  <c r="AW14" i="40" s="1"/>
  <c r="AY20" i="39"/>
  <c r="AX23" i="39"/>
  <c r="AX24" i="39" s="1"/>
  <c r="AX9" i="39" s="1"/>
  <c r="AX14" i="39" s="1"/>
  <c r="AX21" i="38"/>
  <c r="AX22" i="38" s="1"/>
  <c r="AY20" i="36"/>
  <c r="AX23" i="36"/>
  <c r="AX24" i="36" s="1"/>
  <c r="AX9" i="36" s="1"/>
  <c r="AX14" i="36" s="1"/>
  <c r="AX21" i="35"/>
  <c r="AX22" i="35" s="1"/>
  <c r="AZ20" i="34"/>
  <c r="AY23" i="34"/>
  <c r="AY24" i="34" s="1"/>
  <c r="AY9" i="34" s="1"/>
  <c r="AY14" i="34" s="1"/>
  <c r="AW21" i="33"/>
  <c r="AW22" i="33" s="1"/>
  <c r="AX20" i="32"/>
  <c r="AW23" i="32"/>
  <c r="AW24" i="32" s="1"/>
  <c r="AW9" i="32" s="1"/>
  <c r="AW14" i="32" s="1"/>
  <c r="AW21" i="31"/>
  <c r="AW22" i="31" s="1"/>
  <c r="AY20" i="30"/>
  <c r="AX23" i="30"/>
  <c r="AX24" i="30" s="1"/>
  <c r="AX9" i="30" s="1"/>
  <c r="AX14" i="30" s="1"/>
  <c r="AW21" i="29"/>
  <c r="AW22" i="29" s="1"/>
  <c r="AV23" i="29"/>
  <c r="AV24" i="29" s="1"/>
  <c r="AV9" i="29" s="1"/>
  <c r="AV14" i="29" s="1"/>
  <c r="AY20" i="28"/>
  <c r="AX23" i="28"/>
  <c r="AX24" i="28" s="1"/>
  <c r="AX9" i="28" s="1"/>
  <c r="AX14" i="28" s="1"/>
  <c r="AX21" i="27"/>
  <c r="AX22" i="27" s="1"/>
  <c r="AY21" i="26"/>
  <c r="AY22" i="26" s="1"/>
  <c r="AW20" i="25"/>
  <c r="AV23" i="25"/>
  <c r="AV24" i="25" s="1"/>
  <c r="AV9" i="25" s="1"/>
  <c r="AV14" i="25" s="1"/>
  <c r="AW21" i="24"/>
  <c r="AW22" i="24" s="1"/>
  <c r="AX21" i="23"/>
  <c r="AX22" i="23" s="1"/>
  <c r="AX21" i="22"/>
  <c r="AX22" i="22" s="1"/>
  <c r="AY20" i="21"/>
  <c r="AX23" i="21"/>
  <c r="AX24" i="21" s="1"/>
  <c r="AX9" i="21" s="1"/>
  <c r="AX14" i="21" s="1"/>
  <c r="AX20" i="20"/>
  <c r="AW23" i="20"/>
  <c r="AW24" i="20" s="1"/>
  <c r="AW9" i="20" s="1"/>
  <c r="AW14" i="20" s="1"/>
  <c r="AY20" i="19"/>
  <c r="AX23" i="19"/>
  <c r="AX24" i="19" s="1"/>
  <c r="AX9" i="19" s="1"/>
  <c r="AX14" i="19" s="1"/>
  <c r="AX20" i="18"/>
  <c r="AW23" i="18"/>
  <c r="AW24" i="18" s="1"/>
  <c r="AW9" i="18" s="1"/>
  <c r="AW14" i="18" s="1"/>
  <c r="AZ20" i="17"/>
  <c r="AY23" i="17"/>
  <c r="AY24" i="17" s="1"/>
  <c r="AY9" i="17" s="1"/>
  <c r="AY14" i="17" s="1"/>
  <c r="AW21" i="16"/>
  <c r="AW22" i="16" s="1"/>
  <c r="AX21" i="15"/>
  <c r="AX22" i="15" s="1"/>
  <c r="AY21" i="14"/>
  <c r="AY22" i="14" s="1"/>
  <c r="T21" i="13"/>
  <c r="T22" i="13" s="1"/>
  <c r="T20" i="12"/>
  <c r="S23" i="12"/>
  <c r="S24" i="12" s="1"/>
  <c r="S9" i="12" s="1"/>
  <c r="S14" i="12" s="1"/>
  <c r="T20" i="11"/>
  <c r="S23" i="11"/>
  <c r="S24" i="11" s="1"/>
  <c r="S9" i="11" s="1"/>
  <c r="S14" i="11" s="1"/>
  <c r="S21" i="10"/>
  <c r="S22" i="10" s="1"/>
  <c r="S21" i="9"/>
  <c r="S22" i="9" s="1"/>
  <c r="S21" i="8"/>
  <c r="S22" i="8" s="1"/>
  <c r="S21" i="7"/>
  <c r="S22" i="7" s="1"/>
  <c r="T21" i="6"/>
  <c r="T22" i="6" s="1"/>
  <c r="T20" i="5"/>
  <c r="S23" i="5"/>
  <c r="S24" i="5" s="1"/>
  <c r="S9" i="5" s="1"/>
  <c r="S14" i="5" s="1"/>
  <c r="S21" i="4"/>
  <c r="S22" i="4" s="1"/>
  <c r="T21" i="1"/>
  <c r="T22" i="1" s="1"/>
  <c r="S21" i="2"/>
  <c r="S22" i="2" s="1"/>
  <c r="S21" i="3"/>
  <c r="S22" i="3" s="1"/>
  <c r="BD21" i="68" l="1"/>
  <c r="BD22" i="68" s="1"/>
  <c r="BC23" i="68"/>
  <c r="BC24" i="68" s="1"/>
  <c r="BC9" i="68" s="1"/>
  <c r="BC14" i="68" s="1"/>
  <c r="AZ20" i="66"/>
  <c r="AY23" i="66"/>
  <c r="AY24" i="66" s="1"/>
  <c r="AY9" i="66" s="1"/>
  <c r="AY14" i="66" s="1"/>
  <c r="AX21" i="65"/>
  <c r="AX22" i="65" s="1"/>
  <c r="BC20" i="64"/>
  <c r="BB23" i="64"/>
  <c r="BB24" i="64" s="1"/>
  <c r="BB9" i="64" s="1"/>
  <c r="BB14" i="64" s="1"/>
  <c r="AZ20" i="63"/>
  <c r="AY23" i="63"/>
  <c r="AY24" i="63" s="1"/>
  <c r="AY9" i="63" s="1"/>
  <c r="AY14" i="63" s="1"/>
  <c r="AY20" i="62"/>
  <c r="AX23" i="62"/>
  <c r="AX24" i="62" s="1"/>
  <c r="AX9" i="62" s="1"/>
  <c r="AX14" i="62" s="1"/>
  <c r="AW21" i="61"/>
  <c r="AW22" i="61" s="1"/>
  <c r="AX21" i="60"/>
  <c r="AX22" i="60" s="1"/>
  <c r="AY20" i="59"/>
  <c r="AX23" i="59"/>
  <c r="AX24" i="59" s="1"/>
  <c r="AX9" i="59" s="1"/>
  <c r="AX14" i="59" s="1"/>
  <c r="AX20" i="58"/>
  <c r="AW23" i="58"/>
  <c r="AW24" i="58" s="1"/>
  <c r="AW9" i="58" s="1"/>
  <c r="AW14" i="58" s="1"/>
  <c r="AY20" i="57"/>
  <c r="AX23" i="57"/>
  <c r="AX24" i="57" s="1"/>
  <c r="AX9" i="57" s="1"/>
  <c r="AX14" i="57" s="1"/>
  <c r="AW21" i="56"/>
  <c r="AW22" i="56" s="1"/>
  <c r="AY20" i="55"/>
  <c r="AX23" i="55"/>
  <c r="AX24" i="55" s="1"/>
  <c r="AX9" i="55" s="1"/>
  <c r="AX14" i="55" s="1"/>
  <c r="BA21" i="54"/>
  <c r="BA22" i="54" s="1"/>
  <c r="AW21" i="53"/>
  <c r="AW22" i="53" s="1"/>
  <c r="AX21" i="52"/>
  <c r="AX22" i="52" s="1"/>
  <c r="AW21" i="51"/>
  <c r="AW22" i="51" s="1"/>
  <c r="AZ21" i="50"/>
  <c r="AZ22" i="50" s="1"/>
  <c r="AX21" i="49"/>
  <c r="AX22" i="49" s="1"/>
  <c r="AX21" i="48"/>
  <c r="AX22" i="48" s="1"/>
  <c r="AX21" i="47"/>
  <c r="AX22" i="47" s="1"/>
  <c r="AX20" i="46"/>
  <c r="AW23" i="46"/>
  <c r="AW24" i="46" s="1"/>
  <c r="AW9" i="46" s="1"/>
  <c r="AW14" i="46" s="1"/>
  <c r="AX20" i="45"/>
  <c r="AW23" i="45"/>
  <c r="AW24" i="45" s="1"/>
  <c r="AW9" i="45" s="1"/>
  <c r="AW14" i="45" s="1"/>
  <c r="AX20" i="44"/>
  <c r="AW23" i="44"/>
  <c r="AW24" i="44" s="1"/>
  <c r="AW9" i="44" s="1"/>
  <c r="AW14" i="44" s="1"/>
  <c r="AX20" i="43"/>
  <c r="AW23" i="43"/>
  <c r="AW24" i="43" s="1"/>
  <c r="AW9" i="43" s="1"/>
  <c r="AW14" i="43" s="1"/>
  <c r="AX20" i="42"/>
  <c r="AW23" i="42"/>
  <c r="AW24" i="42" s="1"/>
  <c r="AW9" i="42" s="1"/>
  <c r="AW14" i="42" s="1"/>
  <c r="AX20" i="41"/>
  <c r="AW23" i="41"/>
  <c r="AW24" i="41" s="1"/>
  <c r="AW9" i="41" s="1"/>
  <c r="AW14" i="41" s="1"/>
  <c r="AX21" i="40"/>
  <c r="AX22" i="40" s="1"/>
  <c r="AY21" i="39"/>
  <c r="AY22" i="39" s="1"/>
  <c r="AY20" i="38"/>
  <c r="AX23" i="38"/>
  <c r="AX24" i="38" s="1"/>
  <c r="AX9" i="38" s="1"/>
  <c r="AX14" i="38" s="1"/>
  <c r="AY21" i="36"/>
  <c r="AY22" i="36" s="1"/>
  <c r="AY20" i="35"/>
  <c r="AX23" i="35"/>
  <c r="AX24" i="35" s="1"/>
  <c r="AX9" i="35" s="1"/>
  <c r="AX14" i="35" s="1"/>
  <c r="AZ21" i="34"/>
  <c r="AZ22" i="34" s="1"/>
  <c r="AX20" i="33"/>
  <c r="AW23" i="33"/>
  <c r="AW24" i="33" s="1"/>
  <c r="AW9" i="33" s="1"/>
  <c r="AW14" i="33" s="1"/>
  <c r="AX21" i="32"/>
  <c r="AX22" i="32" s="1"/>
  <c r="AX20" i="31"/>
  <c r="AW23" i="31"/>
  <c r="AW24" i="31" s="1"/>
  <c r="AW9" i="31" s="1"/>
  <c r="AW14" i="31" s="1"/>
  <c r="AY21" i="30"/>
  <c r="AY22" i="30" s="1"/>
  <c r="AX20" i="29"/>
  <c r="AW23" i="29"/>
  <c r="AW24" i="29" s="1"/>
  <c r="AW9" i="29" s="1"/>
  <c r="AW14" i="29" s="1"/>
  <c r="AY21" i="28"/>
  <c r="AY22" i="28" s="1"/>
  <c r="AY20" i="27"/>
  <c r="AX23" i="27"/>
  <c r="AX24" i="27" s="1"/>
  <c r="AX9" i="27" s="1"/>
  <c r="AX14" i="27" s="1"/>
  <c r="AZ20" i="26"/>
  <c r="AY23" i="26"/>
  <c r="AY24" i="26" s="1"/>
  <c r="AY9" i="26" s="1"/>
  <c r="AY14" i="26" s="1"/>
  <c r="AW21" i="25"/>
  <c r="AW22" i="25" s="1"/>
  <c r="AX20" i="24"/>
  <c r="AW23" i="24"/>
  <c r="AW24" i="24" s="1"/>
  <c r="AW9" i="24" s="1"/>
  <c r="AW14" i="24" s="1"/>
  <c r="AY20" i="23"/>
  <c r="AX23" i="23"/>
  <c r="AX24" i="23" s="1"/>
  <c r="AX9" i="23" s="1"/>
  <c r="AX14" i="23" s="1"/>
  <c r="AY20" i="22"/>
  <c r="AX23" i="22"/>
  <c r="AX24" i="22" s="1"/>
  <c r="AX9" i="22" s="1"/>
  <c r="AX14" i="22" s="1"/>
  <c r="AY21" i="21"/>
  <c r="AY22" i="21" s="1"/>
  <c r="AX21" i="20"/>
  <c r="AX22" i="20" s="1"/>
  <c r="AY21" i="19"/>
  <c r="AY22" i="19" s="1"/>
  <c r="AX21" i="18"/>
  <c r="AX22" i="18" s="1"/>
  <c r="AZ21" i="17"/>
  <c r="AZ22" i="17" s="1"/>
  <c r="AX20" i="16"/>
  <c r="AW23" i="16"/>
  <c r="AW24" i="16" s="1"/>
  <c r="AW9" i="16" s="1"/>
  <c r="AW14" i="16" s="1"/>
  <c r="AY20" i="15"/>
  <c r="AX23" i="15"/>
  <c r="AX24" i="15" s="1"/>
  <c r="AX9" i="15" s="1"/>
  <c r="AX14" i="15" s="1"/>
  <c r="AZ20" i="14"/>
  <c r="AY23" i="14"/>
  <c r="AY24" i="14" s="1"/>
  <c r="AY9" i="14" s="1"/>
  <c r="AY14" i="14" s="1"/>
  <c r="U20" i="13"/>
  <c r="T23" i="13"/>
  <c r="T24" i="13" s="1"/>
  <c r="T9" i="13" s="1"/>
  <c r="T14" i="13" s="1"/>
  <c r="T21" i="12"/>
  <c r="T22" i="12" s="1"/>
  <c r="T21" i="11"/>
  <c r="T22" i="11" s="1"/>
  <c r="T20" i="10"/>
  <c r="S23" i="10"/>
  <c r="S24" i="10" s="1"/>
  <c r="S9" i="10" s="1"/>
  <c r="S14" i="10" s="1"/>
  <c r="T20" i="9"/>
  <c r="S23" i="9"/>
  <c r="S24" i="9" s="1"/>
  <c r="S9" i="9" s="1"/>
  <c r="S14" i="9" s="1"/>
  <c r="T20" i="8"/>
  <c r="S23" i="8"/>
  <c r="S24" i="8" s="1"/>
  <c r="S9" i="8" s="1"/>
  <c r="S14" i="8" s="1"/>
  <c r="T20" i="7"/>
  <c r="S23" i="7"/>
  <c r="S24" i="7" s="1"/>
  <c r="S9" i="7" s="1"/>
  <c r="S14" i="7" s="1"/>
  <c r="U20" i="6"/>
  <c r="T23" i="6"/>
  <c r="T24" i="6" s="1"/>
  <c r="T9" i="6" s="1"/>
  <c r="T14" i="6" s="1"/>
  <c r="T21" i="5"/>
  <c r="T22" i="5" s="1"/>
  <c r="T20" i="4"/>
  <c r="S23" i="4"/>
  <c r="S24" i="4" s="1"/>
  <c r="S9" i="4" s="1"/>
  <c r="S14" i="4" s="1"/>
  <c r="U20" i="1"/>
  <c r="T23" i="1"/>
  <c r="T24" i="1" s="1"/>
  <c r="T9" i="1" s="1"/>
  <c r="T14" i="1" s="1"/>
  <c r="T20" i="2"/>
  <c r="S23" i="2"/>
  <c r="S24" i="2" s="1"/>
  <c r="S9" i="2" s="1"/>
  <c r="S14" i="2" s="1"/>
  <c r="T20" i="3"/>
  <c r="S23" i="3"/>
  <c r="S24" i="3" s="1"/>
  <c r="S9" i="3" s="1"/>
  <c r="S14" i="3" s="1"/>
  <c r="BE20" i="68" l="1"/>
  <c r="BD23" i="68"/>
  <c r="BD24" i="68" s="1"/>
  <c r="BD9" i="68" s="1"/>
  <c r="BD14" i="68" s="1"/>
  <c r="AZ21" i="66"/>
  <c r="AZ22" i="66" s="1"/>
  <c r="AY20" i="65"/>
  <c r="AX23" i="65"/>
  <c r="AX24" i="65" s="1"/>
  <c r="AX9" i="65" s="1"/>
  <c r="AX14" i="65" s="1"/>
  <c r="BC21" i="64"/>
  <c r="BC22" i="64" s="1"/>
  <c r="BD20" i="64" s="1"/>
  <c r="AZ21" i="63"/>
  <c r="AZ22" i="63" s="1"/>
  <c r="AY21" i="62"/>
  <c r="AY22" i="62" s="1"/>
  <c r="AX20" i="61"/>
  <c r="AW23" i="61"/>
  <c r="AW24" i="61" s="1"/>
  <c r="AW9" i="61" s="1"/>
  <c r="AW14" i="61" s="1"/>
  <c r="AY20" i="60"/>
  <c r="AX23" i="60"/>
  <c r="AX24" i="60" s="1"/>
  <c r="AX9" i="60" s="1"/>
  <c r="AX14" i="60" s="1"/>
  <c r="AY21" i="59"/>
  <c r="AY22" i="59" s="1"/>
  <c r="AX21" i="58"/>
  <c r="AX22" i="58" s="1"/>
  <c r="AY21" i="57"/>
  <c r="AY22" i="57" s="1"/>
  <c r="AX20" i="56"/>
  <c r="AW23" i="56"/>
  <c r="AW24" i="56" s="1"/>
  <c r="AW9" i="56" s="1"/>
  <c r="AW14" i="56" s="1"/>
  <c r="AY21" i="55"/>
  <c r="AY22" i="55" s="1"/>
  <c r="BB20" i="54"/>
  <c r="BA23" i="54"/>
  <c r="BA24" i="54" s="1"/>
  <c r="BA9" i="54" s="1"/>
  <c r="BA14" i="54" s="1"/>
  <c r="AX20" i="53"/>
  <c r="AW23" i="53"/>
  <c r="AW24" i="53" s="1"/>
  <c r="AW9" i="53" s="1"/>
  <c r="AW14" i="53" s="1"/>
  <c r="AY20" i="52"/>
  <c r="AX23" i="52"/>
  <c r="AX24" i="52" s="1"/>
  <c r="AX9" i="52" s="1"/>
  <c r="AX14" i="52" s="1"/>
  <c r="AX20" i="51"/>
  <c r="AW23" i="51"/>
  <c r="AW24" i="51" s="1"/>
  <c r="AW9" i="51" s="1"/>
  <c r="AW14" i="51" s="1"/>
  <c r="BA20" i="50"/>
  <c r="AZ23" i="50"/>
  <c r="AZ24" i="50" s="1"/>
  <c r="AZ9" i="50" s="1"/>
  <c r="AZ14" i="50" s="1"/>
  <c r="AY20" i="49"/>
  <c r="AX23" i="49"/>
  <c r="AX24" i="49" s="1"/>
  <c r="AX9" i="49" s="1"/>
  <c r="AX14" i="49" s="1"/>
  <c r="AY20" i="48"/>
  <c r="AX23" i="48"/>
  <c r="AX24" i="48" s="1"/>
  <c r="AX9" i="48" s="1"/>
  <c r="AX14" i="48" s="1"/>
  <c r="AY20" i="47"/>
  <c r="AX23" i="47"/>
  <c r="AX24" i="47" s="1"/>
  <c r="AX9" i="47" s="1"/>
  <c r="AX14" i="47" s="1"/>
  <c r="AX21" i="46"/>
  <c r="AX22" i="46" s="1"/>
  <c r="AX21" i="45"/>
  <c r="AX22" i="45" s="1"/>
  <c r="AX21" i="44"/>
  <c r="AX22" i="44" s="1"/>
  <c r="AX21" i="43"/>
  <c r="AX22" i="43" s="1"/>
  <c r="AX21" i="42"/>
  <c r="AX22" i="42" s="1"/>
  <c r="AX21" i="41"/>
  <c r="AX22" i="41" s="1"/>
  <c r="AY20" i="40"/>
  <c r="AX23" i="40"/>
  <c r="AX24" i="40" s="1"/>
  <c r="AX9" i="40" s="1"/>
  <c r="AX14" i="40" s="1"/>
  <c r="AZ20" i="39"/>
  <c r="AY23" i="39"/>
  <c r="AY24" i="39" s="1"/>
  <c r="AY9" i="39" s="1"/>
  <c r="AY14" i="39" s="1"/>
  <c r="AY21" i="38"/>
  <c r="AY22" i="38" s="1"/>
  <c r="AZ20" i="36"/>
  <c r="AY23" i="36"/>
  <c r="AY24" i="36" s="1"/>
  <c r="AY9" i="36" s="1"/>
  <c r="AY14" i="36" s="1"/>
  <c r="AY21" i="35"/>
  <c r="AY22" i="35" s="1"/>
  <c r="BA20" i="34"/>
  <c r="AZ23" i="34"/>
  <c r="AZ24" i="34" s="1"/>
  <c r="AZ9" i="34" s="1"/>
  <c r="AZ14" i="34" s="1"/>
  <c r="AX21" i="33"/>
  <c r="AX22" i="33" s="1"/>
  <c r="AY20" i="32"/>
  <c r="AX23" i="32"/>
  <c r="AX24" i="32" s="1"/>
  <c r="AX9" i="32" s="1"/>
  <c r="AX14" i="32" s="1"/>
  <c r="AX21" i="31"/>
  <c r="AX22" i="31" s="1"/>
  <c r="AZ20" i="30"/>
  <c r="AY23" i="30"/>
  <c r="AY24" i="30" s="1"/>
  <c r="AY9" i="30" s="1"/>
  <c r="AY14" i="30" s="1"/>
  <c r="AX21" i="29"/>
  <c r="AX22" i="29" s="1"/>
  <c r="AZ20" i="28"/>
  <c r="AY23" i="28"/>
  <c r="AY24" i="28" s="1"/>
  <c r="AY9" i="28" s="1"/>
  <c r="AY14" i="28" s="1"/>
  <c r="AY21" i="27"/>
  <c r="AY22" i="27" s="1"/>
  <c r="AZ21" i="26"/>
  <c r="AZ22" i="26" s="1"/>
  <c r="AX20" i="25"/>
  <c r="AW23" i="25"/>
  <c r="AW24" i="25" s="1"/>
  <c r="AW9" i="25" s="1"/>
  <c r="AW14" i="25" s="1"/>
  <c r="AX21" i="24"/>
  <c r="AX22" i="24" s="1"/>
  <c r="AY21" i="23"/>
  <c r="AY22" i="23" s="1"/>
  <c r="AY21" i="22"/>
  <c r="AY22" i="22" s="1"/>
  <c r="AZ20" i="21"/>
  <c r="AY23" i="21"/>
  <c r="AY24" i="21" s="1"/>
  <c r="AY9" i="21" s="1"/>
  <c r="AY14" i="21" s="1"/>
  <c r="AY20" i="20"/>
  <c r="AX23" i="20"/>
  <c r="AX24" i="20" s="1"/>
  <c r="AX9" i="20" s="1"/>
  <c r="AX14" i="20" s="1"/>
  <c r="AZ20" i="19"/>
  <c r="AY23" i="19"/>
  <c r="AY24" i="19" s="1"/>
  <c r="AY9" i="19" s="1"/>
  <c r="AY14" i="19" s="1"/>
  <c r="AY20" i="18"/>
  <c r="AX23" i="18"/>
  <c r="AX24" i="18" s="1"/>
  <c r="AX9" i="18" s="1"/>
  <c r="AX14" i="18" s="1"/>
  <c r="BA20" i="17"/>
  <c r="AZ23" i="17"/>
  <c r="AZ24" i="17" s="1"/>
  <c r="AZ9" i="17" s="1"/>
  <c r="AZ14" i="17" s="1"/>
  <c r="AX21" i="16"/>
  <c r="AX22" i="16" s="1"/>
  <c r="AY21" i="15"/>
  <c r="AY22" i="15" s="1"/>
  <c r="AZ20" i="15" s="1"/>
  <c r="AZ21" i="14"/>
  <c r="AZ22" i="14" s="1"/>
  <c r="U21" i="13"/>
  <c r="U22" i="13" s="1"/>
  <c r="U20" i="12"/>
  <c r="T23" i="12"/>
  <c r="T24" i="12" s="1"/>
  <c r="T9" i="12" s="1"/>
  <c r="T14" i="12" s="1"/>
  <c r="U20" i="11"/>
  <c r="T23" i="11"/>
  <c r="T24" i="11" s="1"/>
  <c r="T9" i="11" s="1"/>
  <c r="T14" i="11" s="1"/>
  <c r="T21" i="10"/>
  <c r="T22" i="10" s="1"/>
  <c r="T21" i="9"/>
  <c r="T22" i="9" s="1"/>
  <c r="T21" i="8"/>
  <c r="T22" i="8" s="1"/>
  <c r="T21" i="7"/>
  <c r="T22" i="7" s="1"/>
  <c r="U21" i="6"/>
  <c r="U22" i="6" s="1"/>
  <c r="U20" i="5"/>
  <c r="T23" i="5"/>
  <c r="T24" i="5" s="1"/>
  <c r="T9" i="5" s="1"/>
  <c r="T14" i="5" s="1"/>
  <c r="T21" i="4"/>
  <c r="T22" i="4" s="1"/>
  <c r="U21" i="1"/>
  <c r="U22" i="1" s="1"/>
  <c r="T21" i="2"/>
  <c r="T22" i="2" s="1"/>
  <c r="U20" i="2" s="1"/>
  <c r="T21" i="3"/>
  <c r="T22" i="3" s="1"/>
  <c r="V20" i="1" l="1"/>
  <c r="U23" i="1"/>
  <c r="U24" i="1" s="1"/>
  <c r="U9" i="1" s="1"/>
  <c r="U14" i="1" s="1"/>
  <c r="BE21" i="68"/>
  <c r="BE22" i="68"/>
  <c r="BF20" i="68" s="1"/>
  <c r="BA20" i="66"/>
  <c r="AZ23" i="66"/>
  <c r="AZ24" i="66" s="1"/>
  <c r="AZ9" i="66" s="1"/>
  <c r="AZ14" i="66" s="1"/>
  <c r="AY21" i="65"/>
  <c r="AY22" i="65" s="1"/>
  <c r="BD21" i="64"/>
  <c r="BD22" i="64" s="1"/>
  <c r="BC23" i="64"/>
  <c r="BC24" i="64" s="1"/>
  <c r="BC9" i="64" s="1"/>
  <c r="BC14" i="64" s="1"/>
  <c r="BA20" i="63"/>
  <c r="AZ23" i="63"/>
  <c r="AZ24" i="63" s="1"/>
  <c r="AZ9" i="63" s="1"/>
  <c r="AZ14" i="63" s="1"/>
  <c r="AZ20" i="62"/>
  <c r="AY23" i="62"/>
  <c r="AY24" i="62" s="1"/>
  <c r="AY9" i="62" s="1"/>
  <c r="AY14" i="62" s="1"/>
  <c r="AX21" i="61"/>
  <c r="AX22" i="61" s="1"/>
  <c r="AY21" i="60"/>
  <c r="AY22" i="60" s="1"/>
  <c r="AZ20" i="59"/>
  <c r="AY23" i="59"/>
  <c r="AY24" i="59" s="1"/>
  <c r="AY9" i="59" s="1"/>
  <c r="AY14" i="59" s="1"/>
  <c r="AY20" i="58"/>
  <c r="AX23" i="58"/>
  <c r="AX24" i="58" s="1"/>
  <c r="AX9" i="58" s="1"/>
  <c r="AX14" i="58" s="1"/>
  <c r="AZ20" i="57"/>
  <c r="AY23" i="57"/>
  <c r="AY24" i="57" s="1"/>
  <c r="AY9" i="57" s="1"/>
  <c r="AY14" i="57" s="1"/>
  <c r="AX21" i="56"/>
  <c r="AX22" i="56" s="1"/>
  <c r="AZ20" i="55"/>
  <c r="AY23" i="55"/>
  <c r="AY24" i="55" s="1"/>
  <c r="AY9" i="55" s="1"/>
  <c r="AY14" i="55" s="1"/>
  <c r="BB21" i="54"/>
  <c r="BB22" i="54" s="1"/>
  <c r="AX21" i="53"/>
  <c r="AX22" i="53" s="1"/>
  <c r="AY21" i="52"/>
  <c r="AY22" i="52" s="1"/>
  <c r="AX21" i="51"/>
  <c r="AX22" i="51" s="1"/>
  <c r="BA21" i="50"/>
  <c r="BA22" i="50" s="1"/>
  <c r="AY21" i="49"/>
  <c r="AY22" i="49" s="1"/>
  <c r="AY21" i="48"/>
  <c r="AY22" i="48" s="1"/>
  <c r="AY21" i="47"/>
  <c r="AY22" i="47" s="1"/>
  <c r="AY20" i="46"/>
  <c r="AX23" i="46"/>
  <c r="AX24" i="46" s="1"/>
  <c r="AX9" i="46" s="1"/>
  <c r="AX14" i="46" s="1"/>
  <c r="AY20" i="45"/>
  <c r="AX23" i="45"/>
  <c r="AX24" i="45" s="1"/>
  <c r="AX9" i="45" s="1"/>
  <c r="AX14" i="45" s="1"/>
  <c r="AY20" i="44"/>
  <c r="AX23" i="44"/>
  <c r="AX24" i="44" s="1"/>
  <c r="AX9" i="44" s="1"/>
  <c r="AX14" i="44" s="1"/>
  <c r="AY20" i="43"/>
  <c r="AX23" i="43"/>
  <c r="AX24" i="43" s="1"/>
  <c r="AX9" i="43" s="1"/>
  <c r="AX14" i="43" s="1"/>
  <c r="AY20" i="42"/>
  <c r="AX23" i="42"/>
  <c r="AX24" i="42" s="1"/>
  <c r="AX9" i="42" s="1"/>
  <c r="AX14" i="42" s="1"/>
  <c r="AY20" i="41"/>
  <c r="AX23" i="41"/>
  <c r="AX24" i="41" s="1"/>
  <c r="AX9" i="41" s="1"/>
  <c r="AX14" i="41" s="1"/>
  <c r="AY21" i="40"/>
  <c r="AY22" i="40" s="1"/>
  <c r="AZ21" i="39"/>
  <c r="AZ22" i="39" s="1"/>
  <c r="AZ20" i="38"/>
  <c r="AY23" i="38"/>
  <c r="AY24" i="38" s="1"/>
  <c r="AY9" i="38" s="1"/>
  <c r="AY14" i="38" s="1"/>
  <c r="AZ21" i="36"/>
  <c r="AZ22" i="36" s="1"/>
  <c r="AZ20" i="35"/>
  <c r="AY23" i="35"/>
  <c r="AY24" i="35" s="1"/>
  <c r="AY9" i="35" s="1"/>
  <c r="AY14" i="35" s="1"/>
  <c r="BA21" i="34"/>
  <c r="BA22" i="34" s="1"/>
  <c r="AY20" i="33"/>
  <c r="AX23" i="33"/>
  <c r="AX24" i="33" s="1"/>
  <c r="AX9" i="33" s="1"/>
  <c r="AX14" i="33" s="1"/>
  <c r="AY21" i="32"/>
  <c r="AY22" i="32" s="1"/>
  <c r="AY20" i="31"/>
  <c r="AX23" i="31"/>
  <c r="AX24" i="31" s="1"/>
  <c r="AX9" i="31" s="1"/>
  <c r="AX14" i="31" s="1"/>
  <c r="AZ21" i="30"/>
  <c r="AZ22" i="30" s="1"/>
  <c r="AY20" i="29"/>
  <c r="AX23" i="29"/>
  <c r="AX24" i="29" s="1"/>
  <c r="AX9" i="29" s="1"/>
  <c r="AX14" i="29" s="1"/>
  <c r="AZ21" i="28"/>
  <c r="AZ22" i="28" s="1"/>
  <c r="AZ20" i="27"/>
  <c r="AY23" i="27"/>
  <c r="AY24" i="27" s="1"/>
  <c r="AY9" i="27" s="1"/>
  <c r="AY14" i="27" s="1"/>
  <c r="BA20" i="26"/>
  <c r="AZ23" i="26"/>
  <c r="AZ24" i="26" s="1"/>
  <c r="AZ9" i="26" s="1"/>
  <c r="AZ14" i="26" s="1"/>
  <c r="AX21" i="25"/>
  <c r="AX22" i="25" s="1"/>
  <c r="AY20" i="24"/>
  <c r="AX23" i="24"/>
  <c r="AX24" i="24" s="1"/>
  <c r="AX9" i="24" s="1"/>
  <c r="AX14" i="24" s="1"/>
  <c r="AZ20" i="23"/>
  <c r="AY23" i="23"/>
  <c r="AY24" i="23" s="1"/>
  <c r="AY9" i="23" s="1"/>
  <c r="AY14" i="23" s="1"/>
  <c r="AZ20" i="22"/>
  <c r="AY23" i="22"/>
  <c r="AY24" i="22" s="1"/>
  <c r="AY9" i="22" s="1"/>
  <c r="AY14" i="22" s="1"/>
  <c r="AZ21" i="21"/>
  <c r="AZ22" i="21" s="1"/>
  <c r="AY21" i="20"/>
  <c r="AY22" i="20" s="1"/>
  <c r="AZ21" i="19"/>
  <c r="AZ22" i="19" s="1"/>
  <c r="AY21" i="18"/>
  <c r="AY22" i="18" s="1"/>
  <c r="BA21" i="17"/>
  <c r="BA22" i="17" s="1"/>
  <c r="AY20" i="16"/>
  <c r="AX23" i="16"/>
  <c r="AX24" i="16" s="1"/>
  <c r="AX9" i="16" s="1"/>
  <c r="AX14" i="16" s="1"/>
  <c r="AZ21" i="15"/>
  <c r="AZ22" i="15" s="1"/>
  <c r="AY23" i="15"/>
  <c r="AY24" i="15" s="1"/>
  <c r="AY9" i="15" s="1"/>
  <c r="AY14" i="15" s="1"/>
  <c r="BA20" i="14"/>
  <c r="AZ23" i="14"/>
  <c r="AZ24" i="14" s="1"/>
  <c r="AZ9" i="14" s="1"/>
  <c r="AZ14" i="14" s="1"/>
  <c r="V20" i="13"/>
  <c r="U23" i="13"/>
  <c r="U24" i="13" s="1"/>
  <c r="U9" i="13" s="1"/>
  <c r="U14" i="13" s="1"/>
  <c r="U21" i="12"/>
  <c r="U22" i="12" s="1"/>
  <c r="U21" i="11"/>
  <c r="U22" i="11" s="1"/>
  <c r="U20" i="10"/>
  <c r="T23" i="10"/>
  <c r="T24" i="10" s="1"/>
  <c r="T9" i="10" s="1"/>
  <c r="T14" i="10" s="1"/>
  <c r="U20" i="9"/>
  <c r="T23" i="9"/>
  <c r="T24" i="9" s="1"/>
  <c r="T9" i="9" s="1"/>
  <c r="T14" i="9" s="1"/>
  <c r="U20" i="8"/>
  <c r="T23" i="8"/>
  <c r="T24" i="8" s="1"/>
  <c r="T9" i="8" s="1"/>
  <c r="T14" i="8" s="1"/>
  <c r="U20" i="7"/>
  <c r="T23" i="7"/>
  <c r="T24" i="7" s="1"/>
  <c r="T9" i="7" s="1"/>
  <c r="T14" i="7" s="1"/>
  <c r="V20" i="6"/>
  <c r="U23" i="6"/>
  <c r="U24" i="6" s="1"/>
  <c r="U9" i="6" s="1"/>
  <c r="U14" i="6" s="1"/>
  <c r="U21" i="5"/>
  <c r="U22" i="5" s="1"/>
  <c r="U20" i="4"/>
  <c r="T23" i="4"/>
  <c r="T24" i="4" s="1"/>
  <c r="T9" i="4" s="1"/>
  <c r="T14" i="4" s="1"/>
  <c r="V21" i="1"/>
  <c r="V22" i="1" s="1"/>
  <c r="U21" i="2"/>
  <c r="U22" i="2" s="1"/>
  <c r="T23" i="2"/>
  <c r="T24" i="2" s="1"/>
  <c r="T9" i="2" s="1"/>
  <c r="T14" i="2" s="1"/>
  <c r="U20" i="3"/>
  <c r="T23" i="3"/>
  <c r="T24" i="3" s="1"/>
  <c r="T9" i="3" s="1"/>
  <c r="T14" i="3" s="1"/>
  <c r="BF21" i="68" l="1"/>
  <c r="BF22" i="68" s="1"/>
  <c r="BE23" i="68"/>
  <c r="BE24" i="68" s="1"/>
  <c r="BE9" i="68" s="1"/>
  <c r="BE14" i="68" s="1"/>
  <c r="BA21" i="66"/>
  <c r="BA22" i="66" s="1"/>
  <c r="AZ20" i="65"/>
  <c r="AY23" i="65"/>
  <c r="AY24" i="65" s="1"/>
  <c r="AY9" i="65" s="1"/>
  <c r="AY14" i="65" s="1"/>
  <c r="BE20" i="64"/>
  <c r="BD23" i="64"/>
  <c r="BD24" i="64" s="1"/>
  <c r="BD9" i="64" s="1"/>
  <c r="BD14" i="64" s="1"/>
  <c r="BA21" i="63"/>
  <c r="BA22" i="63" s="1"/>
  <c r="AZ21" i="62"/>
  <c r="AZ22" i="62" s="1"/>
  <c r="AY20" i="61"/>
  <c r="AX23" i="61"/>
  <c r="AX24" i="61" s="1"/>
  <c r="AX9" i="61" s="1"/>
  <c r="AX14" i="61" s="1"/>
  <c r="AZ20" i="60"/>
  <c r="AY23" i="60"/>
  <c r="AY24" i="60" s="1"/>
  <c r="AY9" i="60" s="1"/>
  <c r="AY14" i="60" s="1"/>
  <c r="AZ21" i="59"/>
  <c r="AZ22" i="59" s="1"/>
  <c r="AY21" i="58"/>
  <c r="AY22" i="58" s="1"/>
  <c r="AZ21" i="57"/>
  <c r="AZ22" i="57" s="1"/>
  <c r="AY20" i="56"/>
  <c r="AX23" i="56"/>
  <c r="AX24" i="56" s="1"/>
  <c r="AX9" i="56" s="1"/>
  <c r="AX14" i="56" s="1"/>
  <c r="AZ21" i="55"/>
  <c r="AZ22" i="55" s="1"/>
  <c r="BC20" i="54"/>
  <c r="BB23" i="54"/>
  <c r="BB24" i="54" s="1"/>
  <c r="BB9" i="54" s="1"/>
  <c r="BB14" i="54" s="1"/>
  <c r="AY20" i="53"/>
  <c r="AX23" i="53"/>
  <c r="AX24" i="53" s="1"/>
  <c r="AX9" i="53" s="1"/>
  <c r="AX14" i="53" s="1"/>
  <c r="AZ20" i="52"/>
  <c r="AY23" i="52"/>
  <c r="AY24" i="52" s="1"/>
  <c r="AY9" i="52" s="1"/>
  <c r="AY14" i="52" s="1"/>
  <c r="AY20" i="51"/>
  <c r="AX23" i="51"/>
  <c r="AX24" i="51" s="1"/>
  <c r="AX9" i="51" s="1"/>
  <c r="AX14" i="51" s="1"/>
  <c r="BB20" i="50"/>
  <c r="BA23" i="50"/>
  <c r="BA24" i="50" s="1"/>
  <c r="BA9" i="50" s="1"/>
  <c r="BA14" i="50" s="1"/>
  <c r="AZ20" i="49"/>
  <c r="AY23" i="49"/>
  <c r="AY24" i="49" s="1"/>
  <c r="AY9" i="49" s="1"/>
  <c r="AY14" i="49" s="1"/>
  <c r="AZ20" i="48"/>
  <c r="AY23" i="48"/>
  <c r="AY24" i="48" s="1"/>
  <c r="AY9" i="48" s="1"/>
  <c r="AY14" i="48" s="1"/>
  <c r="AZ20" i="47"/>
  <c r="AY23" i="47"/>
  <c r="AY24" i="47" s="1"/>
  <c r="AY9" i="47" s="1"/>
  <c r="AY14" i="47" s="1"/>
  <c r="AY21" i="46"/>
  <c r="AY22" i="46" s="1"/>
  <c r="AY21" i="45"/>
  <c r="AY22" i="45" s="1"/>
  <c r="AY21" i="44"/>
  <c r="AY22" i="44" s="1"/>
  <c r="AY21" i="43"/>
  <c r="AY22" i="43" s="1"/>
  <c r="AY21" i="42"/>
  <c r="AY22" i="42" s="1"/>
  <c r="AY21" i="41"/>
  <c r="AY22" i="41" s="1"/>
  <c r="AZ20" i="40"/>
  <c r="AY23" i="40"/>
  <c r="AY24" i="40" s="1"/>
  <c r="AY9" i="40" s="1"/>
  <c r="AY14" i="40" s="1"/>
  <c r="BA20" i="39"/>
  <c r="AZ23" i="39"/>
  <c r="AZ24" i="39" s="1"/>
  <c r="AZ9" i="39" s="1"/>
  <c r="AZ14" i="39" s="1"/>
  <c r="AZ21" i="38"/>
  <c r="AZ22" i="38" s="1"/>
  <c r="BA20" i="36"/>
  <c r="AZ23" i="36"/>
  <c r="AZ24" i="36" s="1"/>
  <c r="AZ9" i="36" s="1"/>
  <c r="AZ14" i="36" s="1"/>
  <c r="AZ21" i="35"/>
  <c r="AZ22" i="35" s="1"/>
  <c r="BB20" i="34"/>
  <c r="BA23" i="34"/>
  <c r="BA24" i="34" s="1"/>
  <c r="BA9" i="34" s="1"/>
  <c r="BA14" i="34" s="1"/>
  <c r="AY21" i="33"/>
  <c r="AY22" i="33" s="1"/>
  <c r="AZ20" i="32"/>
  <c r="AY23" i="32"/>
  <c r="AY24" i="32" s="1"/>
  <c r="AY9" i="32" s="1"/>
  <c r="AY14" i="32" s="1"/>
  <c r="AY21" i="31"/>
  <c r="AY22" i="31" s="1"/>
  <c r="BA20" i="30"/>
  <c r="AZ23" i="30"/>
  <c r="AZ24" i="30" s="1"/>
  <c r="AZ9" i="30" s="1"/>
  <c r="AZ14" i="30" s="1"/>
  <c r="AY21" i="29"/>
  <c r="AY22" i="29" s="1"/>
  <c r="BA20" i="28"/>
  <c r="AZ23" i="28"/>
  <c r="AZ24" i="28" s="1"/>
  <c r="AZ9" i="28" s="1"/>
  <c r="AZ14" i="28" s="1"/>
  <c r="AZ21" i="27"/>
  <c r="AZ22" i="27" s="1"/>
  <c r="BA21" i="26"/>
  <c r="BA22" i="26" s="1"/>
  <c r="AY20" i="25"/>
  <c r="AX23" i="25"/>
  <c r="AX24" i="25" s="1"/>
  <c r="AX9" i="25" s="1"/>
  <c r="AX14" i="25" s="1"/>
  <c r="AY21" i="24"/>
  <c r="AY22" i="24" s="1"/>
  <c r="AZ21" i="23"/>
  <c r="AZ22" i="23" s="1"/>
  <c r="AZ21" i="22"/>
  <c r="AZ22" i="22" s="1"/>
  <c r="BA20" i="21"/>
  <c r="AZ23" i="21"/>
  <c r="AZ24" i="21" s="1"/>
  <c r="AZ9" i="21" s="1"/>
  <c r="AZ14" i="21" s="1"/>
  <c r="AZ20" i="20"/>
  <c r="AY23" i="20"/>
  <c r="AY24" i="20" s="1"/>
  <c r="AY9" i="20" s="1"/>
  <c r="AY14" i="20" s="1"/>
  <c r="BA20" i="19"/>
  <c r="AZ23" i="19"/>
  <c r="AZ24" i="19" s="1"/>
  <c r="AZ9" i="19" s="1"/>
  <c r="AZ14" i="19" s="1"/>
  <c r="AZ20" i="18"/>
  <c r="AY23" i="18"/>
  <c r="AY24" i="18" s="1"/>
  <c r="AY9" i="18" s="1"/>
  <c r="AY14" i="18" s="1"/>
  <c r="BB20" i="17"/>
  <c r="BA23" i="17"/>
  <c r="BA24" i="17" s="1"/>
  <c r="BA9" i="17" s="1"/>
  <c r="BA14" i="17" s="1"/>
  <c r="AY21" i="16"/>
  <c r="AY22" i="16" s="1"/>
  <c r="BA20" i="15"/>
  <c r="AZ23" i="15"/>
  <c r="AZ24" i="15" s="1"/>
  <c r="AZ9" i="15" s="1"/>
  <c r="AZ14" i="15" s="1"/>
  <c r="BA21" i="14"/>
  <c r="BA22" i="14"/>
  <c r="BB20" i="14" s="1"/>
  <c r="V21" i="13"/>
  <c r="V22" i="13" s="1"/>
  <c r="V20" i="12"/>
  <c r="U23" i="12"/>
  <c r="U24" i="12" s="1"/>
  <c r="U9" i="12" s="1"/>
  <c r="U14" i="12" s="1"/>
  <c r="V20" i="11"/>
  <c r="U23" i="11"/>
  <c r="U24" i="11" s="1"/>
  <c r="U9" i="11" s="1"/>
  <c r="U14" i="11" s="1"/>
  <c r="U21" i="10"/>
  <c r="U22" i="10" s="1"/>
  <c r="U21" i="9"/>
  <c r="U22" i="9" s="1"/>
  <c r="U21" i="8"/>
  <c r="U22" i="8" s="1"/>
  <c r="U21" i="7"/>
  <c r="U22" i="7" s="1"/>
  <c r="V21" i="6"/>
  <c r="V22" i="6" s="1"/>
  <c r="V20" i="5"/>
  <c r="U23" i="5"/>
  <c r="U24" i="5" s="1"/>
  <c r="U9" i="5" s="1"/>
  <c r="U14" i="5" s="1"/>
  <c r="U21" i="4"/>
  <c r="U22" i="4" s="1"/>
  <c r="W20" i="1"/>
  <c r="V23" i="1"/>
  <c r="V24" i="1" s="1"/>
  <c r="V9" i="1" s="1"/>
  <c r="V14" i="1" s="1"/>
  <c r="V20" i="2"/>
  <c r="U23" i="2"/>
  <c r="U24" i="2" s="1"/>
  <c r="U9" i="2" s="1"/>
  <c r="U14" i="2" s="1"/>
  <c r="U21" i="3"/>
  <c r="U22" i="3" s="1"/>
  <c r="BG20" i="68" l="1"/>
  <c r="BF23" i="68"/>
  <c r="BF24" i="68" s="1"/>
  <c r="BF9" i="68" s="1"/>
  <c r="BF14" i="68" s="1"/>
  <c r="BB20" i="66"/>
  <c r="BA23" i="66"/>
  <c r="BA24" i="66" s="1"/>
  <c r="BA9" i="66" s="1"/>
  <c r="BA14" i="66" s="1"/>
  <c r="AZ21" i="65"/>
  <c r="AZ22" i="65" s="1"/>
  <c r="BE21" i="64"/>
  <c r="BE22" i="64" s="1"/>
  <c r="BB20" i="63"/>
  <c r="BA23" i="63"/>
  <c r="BA24" i="63" s="1"/>
  <c r="BA9" i="63" s="1"/>
  <c r="BA14" i="63" s="1"/>
  <c r="BA20" i="62"/>
  <c r="AZ23" i="62"/>
  <c r="AZ24" i="62" s="1"/>
  <c r="AZ9" i="62" s="1"/>
  <c r="AZ14" i="62" s="1"/>
  <c r="AY21" i="61"/>
  <c r="AY22" i="61" s="1"/>
  <c r="AZ21" i="60"/>
  <c r="AZ22" i="60" s="1"/>
  <c r="BA20" i="59"/>
  <c r="AZ23" i="59"/>
  <c r="AZ24" i="59" s="1"/>
  <c r="AZ9" i="59" s="1"/>
  <c r="AZ14" i="59" s="1"/>
  <c r="AZ20" i="58"/>
  <c r="AY23" i="58"/>
  <c r="AY24" i="58" s="1"/>
  <c r="AY9" i="58" s="1"/>
  <c r="AY14" i="58" s="1"/>
  <c r="BA20" i="57"/>
  <c r="AZ23" i="57"/>
  <c r="AZ24" i="57" s="1"/>
  <c r="AZ9" i="57" s="1"/>
  <c r="AZ14" i="57" s="1"/>
  <c r="AY21" i="56"/>
  <c r="AY22" i="56" s="1"/>
  <c r="BA20" i="55"/>
  <c r="AZ23" i="55"/>
  <c r="AZ24" i="55" s="1"/>
  <c r="AZ9" i="55" s="1"/>
  <c r="AZ14" i="55" s="1"/>
  <c r="BC21" i="54"/>
  <c r="BC22" i="54" s="1"/>
  <c r="BD20" i="54" s="1"/>
  <c r="AY21" i="53"/>
  <c r="AY22" i="53" s="1"/>
  <c r="AZ21" i="52"/>
  <c r="AZ22" i="52" s="1"/>
  <c r="AY21" i="51"/>
  <c r="AY22" i="51" s="1"/>
  <c r="BB21" i="50"/>
  <c r="BB22" i="50" s="1"/>
  <c r="AZ21" i="49"/>
  <c r="AZ22" i="49" s="1"/>
  <c r="AZ21" i="48"/>
  <c r="AZ22" i="48" s="1"/>
  <c r="AZ21" i="47"/>
  <c r="AZ22" i="47" s="1"/>
  <c r="AZ20" i="46"/>
  <c r="AY23" i="46"/>
  <c r="AY24" i="46" s="1"/>
  <c r="AY9" i="46" s="1"/>
  <c r="AY14" i="46" s="1"/>
  <c r="AZ20" i="45"/>
  <c r="AY23" i="45"/>
  <c r="AY24" i="45" s="1"/>
  <c r="AY9" i="45" s="1"/>
  <c r="AY14" i="45" s="1"/>
  <c r="AZ20" i="44"/>
  <c r="AY23" i="44"/>
  <c r="AY24" i="44" s="1"/>
  <c r="AY9" i="44" s="1"/>
  <c r="AY14" i="44" s="1"/>
  <c r="AZ20" i="43"/>
  <c r="AY23" i="43"/>
  <c r="AY24" i="43" s="1"/>
  <c r="AY9" i="43" s="1"/>
  <c r="AY14" i="43" s="1"/>
  <c r="AZ20" i="42"/>
  <c r="AY23" i="42"/>
  <c r="AY24" i="42" s="1"/>
  <c r="AY9" i="42" s="1"/>
  <c r="AY14" i="42" s="1"/>
  <c r="AZ20" i="41"/>
  <c r="AY23" i="41"/>
  <c r="AY24" i="41" s="1"/>
  <c r="AY9" i="41" s="1"/>
  <c r="AY14" i="41" s="1"/>
  <c r="AZ21" i="40"/>
  <c r="AZ22" i="40" s="1"/>
  <c r="BA21" i="39"/>
  <c r="BA22" i="39" s="1"/>
  <c r="BA20" i="38"/>
  <c r="AZ23" i="38"/>
  <c r="AZ24" i="38" s="1"/>
  <c r="AZ9" i="38" s="1"/>
  <c r="AZ14" i="38" s="1"/>
  <c r="BA21" i="36"/>
  <c r="BA22" i="36" s="1"/>
  <c r="BA20" i="35"/>
  <c r="AZ23" i="35"/>
  <c r="AZ24" i="35" s="1"/>
  <c r="AZ9" i="35" s="1"/>
  <c r="AZ14" i="35" s="1"/>
  <c r="BB21" i="34"/>
  <c r="BB22" i="34" s="1"/>
  <c r="AZ20" i="33"/>
  <c r="AY23" i="33"/>
  <c r="AY24" i="33" s="1"/>
  <c r="AY9" i="33" s="1"/>
  <c r="AY14" i="33" s="1"/>
  <c r="AZ21" i="32"/>
  <c r="AZ22" i="32" s="1"/>
  <c r="AZ20" i="31"/>
  <c r="AY23" i="31"/>
  <c r="AY24" i="31" s="1"/>
  <c r="AY9" i="31" s="1"/>
  <c r="AY14" i="31" s="1"/>
  <c r="BA21" i="30"/>
  <c r="BA22" i="30" s="1"/>
  <c r="AZ20" i="29"/>
  <c r="AY23" i="29"/>
  <c r="AY24" i="29" s="1"/>
  <c r="AY9" i="29" s="1"/>
  <c r="AY14" i="29" s="1"/>
  <c r="BA21" i="28"/>
  <c r="BA22" i="28" s="1"/>
  <c r="BA20" i="27"/>
  <c r="AZ23" i="27"/>
  <c r="AZ24" i="27" s="1"/>
  <c r="AZ9" i="27" s="1"/>
  <c r="AZ14" i="27" s="1"/>
  <c r="BB20" i="26"/>
  <c r="BA23" i="26"/>
  <c r="BA24" i="26" s="1"/>
  <c r="BA9" i="26" s="1"/>
  <c r="BA14" i="26" s="1"/>
  <c r="AY21" i="25"/>
  <c r="AY22" i="25" s="1"/>
  <c r="AZ20" i="24"/>
  <c r="AY23" i="24"/>
  <c r="AY24" i="24" s="1"/>
  <c r="AY9" i="24" s="1"/>
  <c r="AY14" i="24" s="1"/>
  <c r="BA20" i="23"/>
  <c r="AZ23" i="23"/>
  <c r="AZ24" i="23" s="1"/>
  <c r="AZ9" i="23" s="1"/>
  <c r="AZ14" i="23" s="1"/>
  <c r="BA20" i="22"/>
  <c r="AZ23" i="22"/>
  <c r="AZ24" i="22" s="1"/>
  <c r="AZ9" i="22" s="1"/>
  <c r="AZ14" i="22" s="1"/>
  <c r="BA21" i="21"/>
  <c r="BA22" i="21" s="1"/>
  <c r="AZ21" i="20"/>
  <c r="AZ22" i="20" s="1"/>
  <c r="BA21" i="19"/>
  <c r="BA22" i="19" s="1"/>
  <c r="AZ21" i="18"/>
  <c r="AZ22" i="18" s="1"/>
  <c r="BB21" i="17"/>
  <c r="BB22" i="17" s="1"/>
  <c r="AZ20" i="16"/>
  <c r="AY23" i="16"/>
  <c r="AY24" i="16" s="1"/>
  <c r="AY9" i="16" s="1"/>
  <c r="AY14" i="16" s="1"/>
  <c r="BA21" i="15"/>
  <c r="BA22" i="15" s="1"/>
  <c r="BB21" i="14"/>
  <c r="BB22" i="14" s="1"/>
  <c r="BA23" i="14"/>
  <c r="BA24" i="14" s="1"/>
  <c r="BA9" i="14" s="1"/>
  <c r="BA14" i="14" s="1"/>
  <c r="W20" i="13"/>
  <c r="V23" i="13"/>
  <c r="V24" i="13" s="1"/>
  <c r="V9" i="13" s="1"/>
  <c r="V14" i="13" s="1"/>
  <c r="V21" i="12"/>
  <c r="V22" i="12" s="1"/>
  <c r="V21" i="11"/>
  <c r="V22" i="11" s="1"/>
  <c r="W20" i="11" s="1"/>
  <c r="V20" i="10"/>
  <c r="U23" i="10"/>
  <c r="U24" i="10" s="1"/>
  <c r="U9" i="10" s="1"/>
  <c r="U14" i="10" s="1"/>
  <c r="V20" i="9"/>
  <c r="U23" i="9"/>
  <c r="U24" i="9" s="1"/>
  <c r="U9" i="9" s="1"/>
  <c r="U14" i="9" s="1"/>
  <c r="V20" i="8"/>
  <c r="U23" i="8"/>
  <c r="U24" i="8" s="1"/>
  <c r="U9" i="8" s="1"/>
  <c r="U14" i="8" s="1"/>
  <c r="V20" i="7"/>
  <c r="U23" i="7"/>
  <c r="U24" i="7" s="1"/>
  <c r="U9" i="7" s="1"/>
  <c r="U14" i="7" s="1"/>
  <c r="W20" i="6"/>
  <c r="V23" i="6"/>
  <c r="V24" i="6" s="1"/>
  <c r="V9" i="6" s="1"/>
  <c r="V14" i="6" s="1"/>
  <c r="V21" i="5"/>
  <c r="V22" i="5" s="1"/>
  <c r="V20" i="4"/>
  <c r="U23" i="4"/>
  <c r="U24" i="4" s="1"/>
  <c r="U9" i="4" s="1"/>
  <c r="U14" i="4" s="1"/>
  <c r="W21" i="1"/>
  <c r="W22" i="1" s="1"/>
  <c r="V21" i="2"/>
  <c r="V22" i="2" s="1"/>
  <c r="V20" i="3"/>
  <c r="U23" i="3"/>
  <c r="U24" i="3" s="1"/>
  <c r="U9" i="3" s="1"/>
  <c r="U14" i="3" s="1"/>
  <c r="BG21" i="68" l="1"/>
  <c r="BG22" i="68" s="1"/>
  <c r="BB21" i="66"/>
  <c r="BB22" i="66" s="1"/>
  <c r="BA20" i="65"/>
  <c r="AZ23" i="65"/>
  <c r="AZ24" i="65" s="1"/>
  <c r="AZ9" i="65" s="1"/>
  <c r="AZ14" i="65" s="1"/>
  <c r="BF20" i="64"/>
  <c r="BE23" i="64"/>
  <c r="BE24" i="64" s="1"/>
  <c r="BE9" i="64" s="1"/>
  <c r="BE14" i="64" s="1"/>
  <c r="BB21" i="63"/>
  <c r="BB22" i="63" s="1"/>
  <c r="BA21" i="62"/>
  <c r="BA22" i="62" s="1"/>
  <c r="AZ20" i="61"/>
  <c r="AY23" i="61"/>
  <c r="AY24" i="61" s="1"/>
  <c r="AY9" i="61" s="1"/>
  <c r="AY14" i="61" s="1"/>
  <c r="BA20" i="60"/>
  <c r="AZ23" i="60"/>
  <c r="AZ24" i="60" s="1"/>
  <c r="AZ9" i="60" s="1"/>
  <c r="AZ14" i="60" s="1"/>
  <c r="BA21" i="59"/>
  <c r="BA22" i="59" s="1"/>
  <c r="AZ21" i="58"/>
  <c r="AZ22" i="58" s="1"/>
  <c r="BA21" i="57"/>
  <c r="BA22" i="57" s="1"/>
  <c r="AZ20" i="56"/>
  <c r="AY23" i="56"/>
  <c r="AY24" i="56" s="1"/>
  <c r="AY9" i="56" s="1"/>
  <c r="AY14" i="56" s="1"/>
  <c r="BA21" i="55"/>
  <c r="BA22" i="55" s="1"/>
  <c r="BD21" i="54"/>
  <c r="BD22" i="54" s="1"/>
  <c r="BC23" i="54"/>
  <c r="BC24" i="54" s="1"/>
  <c r="BC9" i="54" s="1"/>
  <c r="BC14" i="54" s="1"/>
  <c r="AZ20" i="53"/>
  <c r="AY23" i="53"/>
  <c r="AY24" i="53" s="1"/>
  <c r="AY9" i="53" s="1"/>
  <c r="AY14" i="53" s="1"/>
  <c r="BA20" i="52"/>
  <c r="AZ23" i="52"/>
  <c r="AZ24" i="52" s="1"/>
  <c r="AZ9" i="52" s="1"/>
  <c r="AZ14" i="52" s="1"/>
  <c r="AZ20" i="51"/>
  <c r="AY23" i="51"/>
  <c r="AY24" i="51" s="1"/>
  <c r="AY9" i="51" s="1"/>
  <c r="AY14" i="51" s="1"/>
  <c r="BC20" i="50"/>
  <c r="BB23" i="50"/>
  <c r="BB24" i="50" s="1"/>
  <c r="BB9" i="50" s="1"/>
  <c r="BB14" i="50" s="1"/>
  <c r="BA20" i="49"/>
  <c r="AZ23" i="49"/>
  <c r="AZ24" i="49" s="1"/>
  <c r="AZ9" i="49" s="1"/>
  <c r="AZ14" i="49" s="1"/>
  <c r="BA20" i="48"/>
  <c r="AZ23" i="48"/>
  <c r="AZ24" i="48" s="1"/>
  <c r="AZ9" i="48" s="1"/>
  <c r="AZ14" i="48" s="1"/>
  <c r="BA20" i="47"/>
  <c r="AZ23" i="47"/>
  <c r="AZ24" i="47" s="1"/>
  <c r="AZ9" i="47" s="1"/>
  <c r="AZ14" i="47" s="1"/>
  <c r="AZ21" i="46"/>
  <c r="AZ22" i="46" s="1"/>
  <c r="AZ21" i="45"/>
  <c r="AZ22" i="45" s="1"/>
  <c r="AZ21" i="44"/>
  <c r="AZ22" i="44" s="1"/>
  <c r="AZ21" i="43"/>
  <c r="AZ22" i="43" s="1"/>
  <c r="AZ21" i="42"/>
  <c r="AZ22" i="42" s="1"/>
  <c r="AZ21" i="41"/>
  <c r="AZ22" i="41" s="1"/>
  <c r="BA20" i="40"/>
  <c r="AZ23" i="40"/>
  <c r="AZ24" i="40" s="1"/>
  <c r="AZ9" i="40" s="1"/>
  <c r="AZ14" i="40" s="1"/>
  <c r="BB20" i="39"/>
  <c r="BA23" i="39"/>
  <c r="BA24" i="39" s="1"/>
  <c r="BA9" i="39" s="1"/>
  <c r="BA14" i="39" s="1"/>
  <c r="BA21" i="38"/>
  <c r="BA22" i="38" s="1"/>
  <c r="BB20" i="36"/>
  <c r="BA23" i="36"/>
  <c r="BA24" i="36" s="1"/>
  <c r="BA9" i="36" s="1"/>
  <c r="BA14" i="36" s="1"/>
  <c r="BA21" i="35"/>
  <c r="BA22" i="35" s="1"/>
  <c r="BC20" i="34"/>
  <c r="BB23" i="34"/>
  <c r="BB24" i="34" s="1"/>
  <c r="BB9" i="34" s="1"/>
  <c r="BB14" i="34" s="1"/>
  <c r="AZ21" i="33"/>
  <c r="AZ22" i="33" s="1"/>
  <c r="BA20" i="32"/>
  <c r="AZ23" i="32"/>
  <c r="AZ24" i="32" s="1"/>
  <c r="AZ9" i="32" s="1"/>
  <c r="AZ14" i="32" s="1"/>
  <c r="AZ21" i="31"/>
  <c r="AZ22" i="31" s="1"/>
  <c r="BB20" i="30"/>
  <c r="BA23" i="30"/>
  <c r="BA24" i="30" s="1"/>
  <c r="BA9" i="30" s="1"/>
  <c r="BA14" i="30" s="1"/>
  <c r="AZ21" i="29"/>
  <c r="AZ22" i="29" s="1"/>
  <c r="BB20" i="28"/>
  <c r="BA23" i="28"/>
  <c r="BA24" i="28" s="1"/>
  <c r="BA9" i="28" s="1"/>
  <c r="BA14" i="28" s="1"/>
  <c r="BA21" i="27"/>
  <c r="BA22" i="27" s="1"/>
  <c r="BB21" i="26"/>
  <c r="BB22" i="26" s="1"/>
  <c r="AZ20" i="25"/>
  <c r="AY23" i="25"/>
  <c r="AY24" i="25" s="1"/>
  <c r="AY9" i="25" s="1"/>
  <c r="AY14" i="25" s="1"/>
  <c r="AZ21" i="24"/>
  <c r="AZ22" i="24" s="1"/>
  <c r="BA21" i="23"/>
  <c r="BA22" i="23" s="1"/>
  <c r="BA21" i="22"/>
  <c r="BA22" i="22" s="1"/>
  <c r="BB20" i="21"/>
  <c r="BA23" i="21"/>
  <c r="BA24" i="21" s="1"/>
  <c r="BA9" i="21" s="1"/>
  <c r="BA14" i="21" s="1"/>
  <c r="BA20" i="20"/>
  <c r="AZ23" i="20"/>
  <c r="AZ24" i="20" s="1"/>
  <c r="AZ9" i="20" s="1"/>
  <c r="AZ14" i="20" s="1"/>
  <c r="BB20" i="19"/>
  <c r="BA23" i="19"/>
  <c r="BA24" i="19" s="1"/>
  <c r="BA9" i="19" s="1"/>
  <c r="BA14" i="19" s="1"/>
  <c r="BA20" i="18"/>
  <c r="AZ23" i="18"/>
  <c r="AZ24" i="18" s="1"/>
  <c r="AZ9" i="18" s="1"/>
  <c r="AZ14" i="18" s="1"/>
  <c r="BC20" i="17"/>
  <c r="BB23" i="17"/>
  <c r="BB24" i="17" s="1"/>
  <c r="BB9" i="17" s="1"/>
  <c r="BB14" i="17" s="1"/>
  <c r="AZ21" i="16"/>
  <c r="AZ22" i="16" s="1"/>
  <c r="BB20" i="15"/>
  <c r="BA23" i="15"/>
  <c r="BA24" i="15" s="1"/>
  <c r="BA9" i="15" s="1"/>
  <c r="BA14" i="15" s="1"/>
  <c r="BC20" i="14"/>
  <c r="BB23" i="14"/>
  <c r="BB24" i="14" s="1"/>
  <c r="BB9" i="14" s="1"/>
  <c r="BB14" i="14" s="1"/>
  <c r="W21" i="13"/>
  <c r="W22" i="13" s="1"/>
  <c r="X20" i="13" s="1"/>
  <c r="W20" i="12"/>
  <c r="V23" i="12"/>
  <c r="V24" i="12" s="1"/>
  <c r="V9" i="12" s="1"/>
  <c r="V14" i="12" s="1"/>
  <c r="W21" i="11"/>
  <c r="W22" i="11" s="1"/>
  <c r="V23" i="11"/>
  <c r="V24" i="11" s="1"/>
  <c r="V9" i="11" s="1"/>
  <c r="V14" i="11" s="1"/>
  <c r="V21" i="10"/>
  <c r="V22" i="10" s="1"/>
  <c r="V21" i="9"/>
  <c r="V22" i="9" s="1"/>
  <c r="V21" i="8"/>
  <c r="V22" i="8" s="1"/>
  <c r="V21" i="7"/>
  <c r="V22" i="7" s="1"/>
  <c r="W21" i="6"/>
  <c r="W22" i="6" s="1"/>
  <c r="W20" i="5"/>
  <c r="V23" i="5"/>
  <c r="V24" i="5" s="1"/>
  <c r="V9" i="5" s="1"/>
  <c r="V14" i="5" s="1"/>
  <c r="V21" i="4"/>
  <c r="V22" i="4" s="1"/>
  <c r="X20" i="1"/>
  <c r="W23" i="1"/>
  <c r="W24" i="1" s="1"/>
  <c r="W9" i="1" s="1"/>
  <c r="W14" i="1" s="1"/>
  <c r="W20" i="2"/>
  <c r="V23" i="2"/>
  <c r="V24" i="2" s="1"/>
  <c r="V9" i="2" s="1"/>
  <c r="V14" i="2" s="1"/>
  <c r="V21" i="3"/>
  <c r="V22" i="3" s="1"/>
  <c r="X20" i="6" l="1"/>
  <c r="W23" i="6"/>
  <c r="W24" i="6" s="1"/>
  <c r="W9" i="6" s="1"/>
  <c r="W14" i="6" s="1"/>
  <c r="BC20" i="26"/>
  <c r="BB23" i="26"/>
  <c r="BB24" i="26" s="1"/>
  <c r="BB9" i="26" s="1"/>
  <c r="BB14" i="26" s="1"/>
  <c r="BH20" i="68"/>
  <c r="BG23" i="68"/>
  <c r="BG24" i="68" s="1"/>
  <c r="BG9" i="68" s="1"/>
  <c r="BG14" i="68" s="1"/>
  <c r="BC20" i="66"/>
  <c r="BB23" i="66"/>
  <c r="BB24" i="66" s="1"/>
  <c r="BB9" i="66" s="1"/>
  <c r="BB14" i="66" s="1"/>
  <c r="BA21" i="65"/>
  <c r="BA22" i="65" s="1"/>
  <c r="BF21" i="64"/>
  <c r="BF22" i="64" s="1"/>
  <c r="BC20" i="63"/>
  <c r="BB23" i="63"/>
  <c r="BB24" i="63" s="1"/>
  <c r="BB9" i="63" s="1"/>
  <c r="BB14" i="63" s="1"/>
  <c r="BB20" i="62"/>
  <c r="BA23" i="62"/>
  <c r="BA24" i="62" s="1"/>
  <c r="BA9" i="62" s="1"/>
  <c r="BA14" i="62" s="1"/>
  <c r="AZ21" i="61"/>
  <c r="AZ22" i="61" s="1"/>
  <c r="BA21" i="60"/>
  <c r="BA22" i="60" s="1"/>
  <c r="BB20" i="59"/>
  <c r="BA23" i="59"/>
  <c r="BA24" i="59" s="1"/>
  <c r="BA9" i="59" s="1"/>
  <c r="BA14" i="59" s="1"/>
  <c r="BA20" i="58"/>
  <c r="AZ23" i="58"/>
  <c r="AZ24" i="58" s="1"/>
  <c r="AZ9" i="58" s="1"/>
  <c r="AZ14" i="58" s="1"/>
  <c r="BB20" i="57"/>
  <c r="BA23" i="57"/>
  <c r="BA24" i="57" s="1"/>
  <c r="BA9" i="57" s="1"/>
  <c r="BA14" i="57" s="1"/>
  <c r="AZ21" i="56"/>
  <c r="AZ22" i="56" s="1"/>
  <c r="BB20" i="55"/>
  <c r="BA23" i="55"/>
  <c r="BA24" i="55" s="1"/>
  <c r="BA9" i="55" s="1"/>
  <c r="BA14" i="55" s="1"/>
  <c r="BE20" i="54"/>
  <c r="BD23" i="54"/>
  <c r="BD24" i="54" s="1"/>
  <c r="BD9" i="54" s="1"/>
  <c r="BD14" i="54" s="1"/>
  <c r="AZ21" i="53"/>
  <c r="AZ22" i="53" s="1"/>
  <c r="BA21" i="52"/>
  <c r="BA22" i="52" s="1"/>
  <c r="AZ21" i="51"/>
  <c r="AZ22" i="51" s="1"/>
  <c r="BC21" i="50"/>
  <c r="BC22" i="50"/>
  <c r="BD20" i="50" s="1"/>
  <c r="BA21" i="49"/>
  <c r="BA22" i="49" s="1"/>
  <c r="BA21" i="48"/>
  <c r="BA22" i="48" s="1"/>
  <c r="BA21" i="47"/>
  <c r="BA22" i="47" s="1"/>
  <c r="BA20" i="46"/>
  <c r="AZ23" i="46"/>
  <c r="AZ24" i="46" s="1"/>
  <c r="AZ9" i="46" s="1"/>
  <c r="AZ14" i="46" s="1"/>
  <c r="BA20" i="45"/>
  <c r="AZ23" i="45"/>
  <c r="AZ24" i="45" s="1"/>
  <c r="AZ9" i="45" s="1"/>
  <c r="AZ14" i="45" s="1"/>
  <c r="BA20" i="44"/>
  <c r="AZ23" i="44"/>
  <c r="AZ24" i="44" s="1"/>
  <c r="AZ9" i="44" s="1"/>
  <c r="AZ14" i="44" s="1"/>
  <c r="BA20" i="43"/>
  <c r="AZ23" i="43"/>
  <c r="AZ24" i="43" s="1"/>
  <c r="AZ9" i="43" s="1"/>
  <c r="AZ14" i="43" s="1"/>
  <c r="BA20" i="42"/>
  <c r="AZ23" i="42"/>
  <c r="AZ24" i="42" s="1"/>
  <c r="AZ9" i="42" s="1"/>
  <c r="AZ14" i="42" s="1"/>
  <c r="BA20" i="41"/>
  <c r="AZ23" i="41"/>
  <c r="AZ24" i="41" s="1"/>
  <c r="AZ9" i="41" s="1"/>
  <c r="AZ14" i="41" s="1"/>
  <c r="BA21" i="40"/>
  <c r="BA22" i="40" s="1"/>
  <c r="BB21" i="39"/>
  <c r="BB22" i="39" s="1"/>
  <c r="BB20" i="38"/>
  <c r="BA23" i="38"/>
  <c r="BA24" i="38" s="1"/>
  <c r="BA9" i="38" s="1"/>
  <c r="BA14" i="38" s="1"/>
  <c r="BB21" i="36"/>
  <c r="BB22" i="36" s="1"/>
  <c r="BB20" i="35"/>
  <c r="BA23" i="35"/>
  <c r="BA24" i="35" s="1"/>
  <c r="BA9" i="35" s="1"/>
  <c r="BA14" i="35" s="1"/>
  <c r="BC21" i="34"/>
  <c r="BC22" i="34"/>
  <c r="BD20" i="34" s="1"/>
  <c r="BA20" i="33"/>
  <c r="AZ23" i="33"/>
  <c r="AZ24" i="33" s="1"/>
  <c r="AZ9" i="33" s="1"/>
  <c r="AZ14" i="33" s="1"/>
  <c r="BA21" i="32"/>
  <c r="BA22" i="32" s="1"/>
  <c r="BA20" i="31"/>
  <c r="AZ23" i="31"/>
  <c r="AZ24" i="31" s="1"/>
  <c r="AZ9" i="31" s="1"/>
  <c r="AZ14" i="31" s="1"/>
  <c r="BB21" i="30"/>
  <c r="BB22" i="30" s="1"/>
  <c r="BA20" i="29"/>
  <c r="AZ23" i="29"/>
  <c r="AZ24" i="29" s="1"/>
  <c r="AZ9" i="29" s="1"/>
  <c r="AZ14" i="29" s="1"/>
  <c r="BB21" i="28"/>
  <c r="BB22" i="28" s="1"/>
  <c r="BB20" i="27"/>
  <c r="BA23" i="27"/>
  <c r="BA24" i="27" s="1"/>
  <c r="BA9" i="27" s="1"/>
  <c r="BA14" i="27" s="1"/>
  <c r="BC21" i="26"/>
  <c r="BC22" i="26"/>
  <c r="BD20" i="26" s="1"/>
  <c r="AZ21" i="25"/>
  <c r="AZ22" i="25" s="1"/>
  <c r="BA20" i="24"/>
  <c r="AZ23" i="24"/>
  <c r="AZ24" i="24" s="1"/>
  <c r="AZ9" i="24" s="1"/>
  <c r="AZ14" i="24" s="1"/>
  <c r="BB20" i="23"/>
  <c r="BA23" i="23"/>
  <c r="BA24" i="23" s="1"/>
  <c r="BA9" i="23" s="1"/>
  <c r="BA14" i="23" s="1"/>
  <c r="BB20" i="22"/>
  <c r="BA23" i="22"/>
  <c r="BA24" i="22" s="1"/>
  <c r="BA9" i="22" s="1"/>
  <c r="BA14" i="22" s="1"/>
  <c r="BB21" i="21"/>
  <c r="BB22" i="21" s="1"/>
  <c r="BA21" i="20"/>
  <c r="BA22" i="20" s="1"/>
  <c r="BB21" i="19"/>
  <c r="BB22" i="19" s="1"/>
  <c r="BA21" i="18"/>
  <c r="BA22" i="18" s="1"/>
  <c r="BC21" i="17"/>
  <c r="BC22" i="17" s="1"/>
  <c r="BA20" i="16"/>
  <c r="AZ23" i="16"/>
  <c r="AZ24" i="16" s="1"/>
  <c r="AZ9" i="16" s="1"/>
  <c r="AZ14" i="16" s="1"/>
  <c r="BB21" i="15"/>
  <c r="BB22" i="15" s="1"/>
  <c r="BC21" i="14"/>
  <c r="BC22" i="14" s="1"/>
  <c r="BD20" i="14" s="1"/>
  <c r="X21" i="13"/>
  <c r="X22" i="13" s="1"/>
  <c r="W23" i="13"/>
  <c r="W24" i="13" s="1"/>
  <c r="W9" i="13" s="1"/>
  <c r="W14" i="13" s="1"/>
  <c r="W21" i="12"/>
  <c r="W22" i="12" s="1"/>
  <c r="X20" i="11"/>
  <c r="W23" i="11"/>
  <c r="W24" i="11" s="1"/>
  <c r="W9" i="11" s="1"/>
  <c r="W14" i="11" s="1"/>
  <c r="W20" i="10"/>
  <c r="V23" i="10"/>
  <c r="V24" i="10" s="1"/>
  <c r="V9" i="10" s="1"/>
  <c r="V14" i="10" s="1"/>
  <c r="W20" i="9"/>
  <c r="V23" i="9"/>
  <c r="V24" i="9" s="1"/>
  <c r="V9" i="9" s="1"/>
  <c r="V14" i="9" s="1"/>
  <c r="W20" i="8"/>
  <c r="V23" i="8"/>
  <c r="V24" i="8" s="1"/>
  <c r="V9" i="8" s="1"/>
  <c r="V14" i="8" s="1"/>
  <c r="W20" i="7"/>
  <c r="V23" i="7"/>
  <c r="V24" i="7" s="1"/>
  <c r="V9" i="7" s="1"/>
  <c r="V14" i="7" s="1"/>
  <c r="X21" i="6"/>
  <c r="X22" i="6" s="1"/>
  <c r="W21" i="5"/>
  <c r="W22" i="5" s="1"/>
  <c r="W20" i="4"/>
  <c r="V23" i="4"/>
  <c r="V24" i="4" s="1"/>
  <c r="V9" i="4" s="1"/>
  <c r="V14" i="4" s="1"/>
  <c r="X21" i="1"/>
  <c r="X22" i="1" s="1"/>
  <c r="Y20" i="1" s="1"/>
  <c r="W21" i="2"/>
  <c r="W22" i="2" s="1"/>
  <c r="W20" i="3"/>
  <c r="V23" i="3"/>
  <c r="V24" i="3" s="1"/>
  <c r="V9" i="3" s="1"/>
  <c r="V14" i="3" s="1"/>
  <c r="X20" i="12" l="1"/>
  <c r="W23" i="12"/>
  <c r="W24" i="12" s="1"/>
  <c r="W9" i="12" s="1"/>
  <c r="W14" i="12" s="1"/>
  <c r="X20" i="5"/>
  <c r="W23" i="5"/>
  <c r="W24" i="5" s="1"/>
  <c r="W9" i="5" s="1"/>
  <c r="W14" i="5" s="1"/>
  <c r="BD20" i="17"/>
  <c r="BC23" i="17"/>
  <c r="BC24" i="17" s="1"/>
  <c r="BC9" i="17" s="1"/>
  <c r="BC14" i="17" s="1"/>
  <c r="BC23" i="34"/>
  <c r="BC24" i="34" s="1"/>
  <c r="BC9" i="34" s="1"/>
  <c r="BC14" i="34" s="1"/>
  <c r="BH21" i="68"/>
  <c r="BH22" i="68" s="1"/>
  <c r="BC21" i="66"/>
  <c r="BC22" i="66"/>
  <c r="BD20" i="66" s="1"/>
  <c r="BB20" i="65"/>
  <c r="BA23" i="65"/>
  <c r="BA24" i="65" s="1"/>
  <c r="BA9" i="65" s="1"/>
  <c r="BA14" i="65" s="1"/>
  <c r="BG20" i="64"/>
  <c r="BF23" i="64"/>
  <c r="BF24" i="64" s="1"/>
  <c r="BF9" i="64" s="1"/>
  <c r="BF14" i="64" s="1"/>
  <c r="BC21" i="63"/>
  <c r="BC22" i="63" s="1"/>
  <c r="BD20" i="63" s="1"/>
  <c r="BB21" i="62"/>
  <c r="BB22" i="62" s="1"/>
  <c r="BA20" i="61"/>
  <c r="AZ23" i="61"/>
  <c r="AZ24" i="61" s="1"/>
  <c r="AZ9" i="61" s="1"/>
  <c r="AZ14" i="61" s="1"/>
  <c r="BB20" i="60"/>
  <c r="BA23" i="60"/>
  <c r="BA24" i="60" s="1"/>
  <c r="BA9" i="60" s="1"/>
  <c r="BA14" i="60" s="1"/>
  <c r="BB21" i="59"/>
  <c r="BB22" i="59" s="1"/>
  <c r="BA21" i="58"/>
  <c r="BA22" i="58" s="1"/>
  <c r="BB21" i="57"/>
  <c r="BB22" i="57" s="1"/>
  <c r="BA20" i="56"/>
  <c r="AZ23" i="56"/>
  <c r="AZ24" i="56" s="1"/>
  <c r="AZ9" i="56" s="1"/>
  <c r="AZ14" i="56" s="1"/>
  <c r="BB21" i="55"/>
  <c r="BB22" i="55" s="1"/>
  <c r="BE21" i="54"/>
  <c r="BE22" i="54" s="1"/>
  <c r="BA20" i="53"/>
  <c r="AZ23" i="53"/>
  <c r="AZ24" i="53" s="1"/>
  <c r="AZ9" i="53" s="1"/>
  <c r="AZ14" i="53" s="1"/>
  <c r="BB20" i="52"/>
  <c r="BA23" i="52"/>
  <c r="BA24" i="52" s="1"/>
  <c r="BA9" i="52" s="1"/>
  <c r="BA14" i="52" s="1"/>
  <c r="BA20" i="51"/>
  <c r="AZ23" i="51"/>
  <c r="AZ24" i="51" s="1"/>
  <c r="AZ9" i="51" s="1"/>
  <c r="AZ14" i="51" s="1"/>
  <c r="BD21" i="50"/>
  <c r="BD22" i="50" s="1"/>
  <c r="BC23" i="50"/>
  <c r="BC24" i="50" s="1"/>
  <c r="BC9" i="50" s="1"/>
  <c r="BC14" i="50" s="1"/>
  <c r="BB20" i="49"/>
  <c r="BA23" i="49"/>
  <c r="BA24" i="49" s="1"/>
  <c r="BA9" i="49" s="1"/>
  <c r="BA14" i="49" s="1"/>
  <c r="BB20" i="48"/>
  <c r="BA23" i="48"/>
  <c r="BA24" i="48" s="1"/>
  <c r="BA9" i="48" s="1"/>
  <c r="BA14" i="48" s="1"/>
  <c r="BB20" i="47"/>
  <c r="BA23" i="47"/>
  <c r="BA24" i="47" s="1"/>
  <c r="BA9" i="47" s="1"/>
  <c r="BA14" i="47" s="1"/>
  <c r="BA21" i="46"/>
  <c r="BA22" i="46" s="1"/>
  <c r="BA21" i="45"/>
  <c r="BA22" i="45" s="1"/>
  <c r="BA21" i="44"/>
  <c r="BA22" i="44" s="1"/>
  <c r="BA21" i="43"/>
  <c r="BA22" i="43" s="1"/>
  <c r="BA21" i="42"/>
  <c r="BA22" i="42" s="1"/>
  <c r="BA21" i="41"/>
  <c r="BA22" i="41" s="1"/>
  <c r="BB20" i="40"/>
  <c r="BA23" i="40"/>
  <c r="BA24" i="40" s="1"/>
  <c r="BA9" i="40" s="1"/>
  <c r="BA14" i="40" s="1"/>
  <c r="BC20" i="39"/>
  <c r="BB23" i="39"/>
  <c r="BB24" i="39" s="1"/>
  <c r="BB9" i="39" s="1"/>
  <c r="BB14" i="39" s="1"/>
  <c r="BB21" i="38"/>
  <c r="BB22" i="38" s="1"/>
  <c r="BC20" i="36"/>
  <c r="BB23" i="36"/>
  <c r="BB24" i="36" s="1"/>
  <c r="BB9" i="36" s="1"/>
  <c r="BB14" i="36" s="1"/>
  <c r="BB21" i="35"/>
  <c r="BB22" i="35" s="1"/>
  <c r="BD21" i="34"/>
  <c r="BD22" i="34" s="1"/>
  <c r="BA21" i="33"/>
  <c r="BA22" i="33" s="1"/>
  <c r="BB20" i="32"/>
  <c r="BA23" i="32"/>
  <c r="BA24" i="32" s="1"/>
  <c r="BA9" i="32" s="1"/>
  <c r="BA14" i="32" s="1"/>
  <c r="BA21" i="31"/>
  <c r="BA22" i="31" s="1"/>
  <c r="BC20" i="30"/>
  <c r="BB23" i="30"/>
  <c r="BB24" i="30" s="1"/>
  <c r="BB9" i="30" s="1"/>
  <c r="BB14" i="30" s="1"/>
  <c r="BA21" i="29"/>
  <c r="BA22" i="29" s="1"/>
  <c r="BC20" i="28"/>
  <c r="BB23" i="28"/>
  <c r="BB24" i="28" s="1"/>
  <c r="BB9" i="28" s="1"/>
  <c r="BB14" i="28" s="1"/>
  <c r="BB21" i="27"/>
  <c r="BB22" i="27" s="1"/>
  <c r="BD21" i="26"/>
  <c r="BD22" i="26" s="1"/>
  <c r="BC23" i="26"/>
  <c r="BC24" i="26" s="1"/>
  <c r="BC9" i="26" s="1"/>
  <c r="BC14" i="26" s="1"/>
  <c r="BA20" i="25"/>
  <c r="AZ23" i="25"/>
  <c r="AZ24" i="25" s="1"/>
  <c r="AZ9" i="25" s="1"/>
  <c r="AZ14" i="25" s="1"/>
  <c r="BA21" i="24"/>
  <c r="BA22" i="24" s="1"/>
  <c r="BB21" i="23"/>
  <c r="BB22" i="23"/>
  <c r="BC20" i="23" s="1"/>
  <c r="BB21" i="22"/>
  <c r="BB22" i="22" s="1"/>
  <c r="BC20" i="21"/>
  <c r="BB23" i="21"/>
  <c r="BB24" i="21" s="1"/>
  <c r="BB9" i="21" s="1"/>
  <c r="BB14" i="21" s="1"/>
  <c r="BB20" i="20"/>
  <c r="BA23" i="20"/>
  <c r="BA24" i="20" s="1"/>
  <c r="BA9" i="20" s="1"/>
  <c r="BA14" i="20" s="1"/>
  <c r="BC20" i="19"/>
  <c r="BB23" i="19"/>
  <c r="BB24" i="19" s="1"/>
  <c r="BB9" i="19" s="1"/>
  <c r="BB14" i="19" s="1"/>
  <c r="BB20" i="18"/>
  <c r="BA23" i="18"/>
  <c r="BA24" i="18" s="1"/>
  <c r="BA9" i="18" s="1"/>
  <c r="BA14" i="18" s="1"/>
  <c r="BD21" i="17"/>
  <c r="BD22" i="17"/>
  <c r="BE20" i="17" s="1"/>
  <c r="BA21" i="16"/>
  <c r="BA22" i="16" s="1"/>
  <c r="BC20" i="15"/>
  <c r="BB23" i="15"/>
  <c r="BB24" i="15" s="1"/>
  <c r="BB9" i="15" s="1"/>
  <c r="BB14" i="15" s="1"/>
  <c r="BD21" i="14"/>
  <c r="BD22" i="14" s="1"/>
  <c r="BC23" i="14"/>
  <c r="BC24" i="14" s="1"/>
  <c r="BC9" i="14" s="1"/>
  <c r="BC14" i="14" s="1"/>
  <c r="Y20" i="13"/>
  <c r="X23" i="13"/>
  <c r="X24" i="13" s="1"/>
  <c r="X9" i="13" s="1"/>
  <c r="X14" i="13" s="1"/>
  <c r="X21" i="12"/>
  <c r="X22" i="12" s="1"/>
  <c r="X21" i="11"/>
  <c r="X22" i="11" s="1"/>
  <c r="Y20" i="11" s="1"/>
  <c r="W21" i="10"/>
  <c r="W22" i="10" s="1"/>
  <c r="W21" i="9"/>
  <c r="W22" i="9"/>
  <c r="X20" i="9" s="1"/>
  <c r="W21" i="8"/>
  <c r="W22" i="8"/>
  <c r="X20" i="8" s="1"/>
  <c r="W21" i="7"/>
  <c r="W22" i="7"/>
  <c r="X20" i="7" s="1"/>
  <c r="W23" i="7"/>
  <c r="W24" i="7" s="1"/>
  <c r="W9" i="7" s="1"/>
  <c r="W14" i="7" s="1"/>
  <c r="Y20" i="6"/>
  <c r="X23" i="6"/>
  <c r="X24" i="6" s="1"/>
  <c r="X9" i="6" s="1"/>
  <c r="X14" i="6" s="1"/>
  <c r="X21" i="5"/>
  <c r="X22" i="5" s="1"/>
  <c r="W21" i="4"/>
  <c r="W23" i="4"/>
  <c r="W24" i="4" s="1"/>
  <c r="W9" i="4" s="1"/>
  <c r="W14" i="4" s="1"/>
  <c r="W22" i="4"/>
  <c r="X20" i="4" s="1"/>
  <c r="Y21" i="1"/>
  <c r="Y22" i="1" s="1"/>
  <c r="X23" i="1"/>
  <c r="X24" i="1" s="1"/>
  <c r="X9" i="1" s="1"/>
  <c r="X14" i="1" s="1"/>
  <c r="X20" i="2"/>
  <c r="W23" i="2"/>
  <c r="W24" i="2" s="1"/>
  <c r="W9" i="2" s="1"/>
  <c r="W14" i="2" s="1"/>
  <c r="W21" i="3"/>
  <c r="W22" i="3" s="1"/>
  <c r="BB23" i="23" l="1"/>
  <c r="BB24" i="23" s="1"/>
  <c r="BB9" i="23" s="1"/>
  <c r="BB14" i="23" s="1"/>
  <c r="BI20" i="68"/>
  <c r="BH23" i="68"/>
  <c r="BH24" i="68" s="1"/>
  <c r="BH9" i="68" s="1"/>
  <c r="BH14" i="68" s="1"/>
  <c r="BD21" i="66"/>
  <c r="BD22" i="66" s="1"/>
  <c r="BC23" i="66"/>
  <c r="BC24" i="66" s="1"/>
  <c r="BC9" i="66" s="1"/>
  <c r="BC14" i="66" s="1"/>
  <c r="BB21" i="65"/>
  <c r="BB22" i="65" s="1"/>
  <c r="BG21" i="64"/>
  <c r="BG22" i="64" s="1"/>
  <c r="BD21" i="63"/>
  <c r="BD22" i="63" s="1"/>
  <c r="BC23" i="63"/>
  <c r="BC24" i="63" s="1"/>
  <c r="BC9" i="63" s="1"/>
  <c r="BC14" i="63" s="1"/>
  <c r="BC20" i="62"/>
  <c r="BB23" i="62"/>
  <c r="BB24" i="62" s="1"/>
  <c r="BB9" i="62" s="1"/>
  <c r="BB14" i="62" s="1"/>
  <c r="BA21" i="61"/>
  <c r="BA22" i="61" s="1"/>
  <c r="BB21" i="60"/>
  <c r="BB22" i="60" s="1"/>
  <c r="BC20" i="59"/>
  <c r="BB23" i="59"/>
  <c r="BB24" i="59" s="1"/>
  <c r="BB9" i="59" s="1"/>
  <c r="BB14" i="59" s="1"/>
  <c r="BB20" i="58"/>
  <c r="BA23" i="58"/>
  <c r="BA24" i="58" s="1"/>
  <c r="BA9" i="58" s="1"/>
  <c r="BA14" i="58" s="1"/>
  <c r="BC20" i="57"/>
  <c r="BB23" i="57"/>
  <c r="BB24" i="57" s="1"/>
  <c r="BB9" i="57" s="1"/>
  <c r="BB14" i="57" s="1"/>
  <c r="BA21" i="56"/>
  <c r="BA22" i="56" s="1"/>
  <c r="BC20" i="55"/>
  <c r="BB23" i="55"/>
  <c r="BB24" i="55" s="1"/>
  <c r="BB9" i="55" s="1"/>
  <c r="BB14" i="55" s="1"/>
  <c r="BF20" i="54"/>
  <c r="BE23" i="54"/>
  <c r="BE24" i="54" s="1"/>
  <c r="BE9" i="54" s="1"/>
  <c r="BE14" i="54" s="1"/>
  <c r="BA21" i="53"/>
  <c r="BA22" i="53" s="1"/>
  <c r="BB21" i="52"/>
  <c r="BB22" i="52" s="1"/>
  <c r="BA21" i="51"/>
  <c r="BA22" i="51" s="1"/>
  <c r="BE20" i="50"/>
  <c r="BD23" i="50"/>
  <c r="BD24" i="50" s="1"/>
  <c r="BD9" i="50" s="1"/>
  <c r="BD14" i="50" s="1"/>
  <c r="BB21" i="49"/>
  <c r="BB22" i="49" s="1"/>
  <c r="BB21" i="48"/>
  <c r="BB22" i="48" s="1"/>
  <c r="BB21" i="47"/>
  <c r="BB22" i="47" s="1"/>
  <c r="BB20" i="46"/>
  <c r="BA23" i="46"/>
  <c r="BA24" i="46" s="1"/>
  <c r="BA9" i="46" s="1"/>
  <c r="BA14" i="46" s="1"/>
  <c r="BB20" i="45"/>
  <c r="BA23" i="45"/>
  <c r="BA24" i="45" s="1"/>
  <c r="BA9" i="45" s="1"/>
  <c r="BA14" i="45" s="1"/>
  <c r="BB20" i="44"/>
  <c r="BA23" i="44"/>
  <c r="BA24" i="44" s="1"/>
  <c r="BA9" i="44" s="1"/>
  <c r="BA14" i="44" s="1"/>
  <c r="BB20" i="43"/>
  <c r="BA23" i="43"/>
  <c r="BA24" i="43" s="1"/>
  <c r="BA9" i="43" s="1"/>
  <c r="BA14" i="43" s="1"/>
  <c r="BB20" i="42"/>
  <c r="BA23" i="42"/>
  <c r="BA24" i="42" s="1"/>
  <c r="BA9" i="42" s="1"/>
  <c r="BA14" i="42" s="1"/>
  <c r="BB20" i="41"/>
  <c r="BA23" i="41"/>
  <c r="BA24" i="41" s="1"/>
  <c r="BA9" i="41" s="1"/>
  <c r="BA14" i="41" s="1"/>
  <c r="BB21" i="40"/>
  <c r="BB22" i="40" s="1"/>
  <c r="BC21" i="39"/>
  <c r="BC22" i="39"/>
  <c r="BD20" i="39" s="1"/>
  <c r="BC20" i="38"/>
  <c r="BB23" i="38"/>
  <c r="BB24" i="38" s="1"/>
  <c r="BB9" i="38" s="1"/>
  <c r="BB14" i="38" s="1"/>
  <c r="BC21" i="36"/>
  <c r="BC22" i="36" s="1"/>
  <c r="BC20" i="35"/>
  <c r="BB23" i="35"/>
  <c r="BB24" i="35" s="1"/>
  <c r="BB9" i="35" s="1"/>
  <c r="BB14" i="35" s="1"/>
  <c r="BE20" i="34"/>
  <c r="BD23" i="34"/>
  <c r="BD24" i="34" s="1"/>
  <c r="BD9" i="34" s="1"/>
  <c r="BD14" i="34" s="1"/>
  <c r="BB20" i="33"/>
  <c r="BA23" i="33"/>
  <c r="BA24" i="33" s="1"/>
  <c r="BA9" i="33" s="1"/>
  <c r="BA14" i="33" s="1"/>
  <c r="BB21" i="32"/>
  <c r="BB22" i="32" s="1"/>
  <c r="BB20" i="31"/>
  <c r="BA23" i="31"/>
  <c r="BA24" i="31" s="1"/>
  <c r="BA9" i="31" s="1"/>
  <c r="BA14" i="31" s="1"/>
  <c r="BC21" i="30"/>
  <c r="BC22" i="30" s="1"/>
  <c r="BB20" i="29"/>
  <c r="BA23" i="29"/>
  <c r="BA24" i="29" s="1"/>
  <c r="BA9" i="29" s="1"/>
  <c r="BA14" i="29" s="1"/>
  <c r="BC21" i="28"/>
  <c r="BC22" i="28" s="1"/>
  <c r="BC20" i="27"/>
  <c r="BB23" i="27"/>
  <c r="BB24" i="27" s="1"/>
  <c r="BB9" i="27" s="1"/>
  <c r="BB14" i="27" s="1"/>
  <c r="BE20" i="26"/>
  <c r="BD23" i="26"/>
  <c r="BD24" i="26" s="1"/>
  <c r="BD9" i="26" s="1"/>
  <c r="BD14" i="26" s="1"/>
  <c r="BA21" i="25"/>
  <c r="BA22" i="25" s="1"/>
  <c r="BB20" i="24"/>
  <c r="BA23" i="24"/>
  <c r="BA24" i="24" s="1"/>
  <c r="BA9" i="24" s="1"/>
  <c r="BA14" i="24" s="1"/>
  <c r="BC21" i="23"/>
  <c r="BC22" i="23"/>
  <c r="BD20" i="23" s="1"/>
  <c r="BC20" i="22"/>
  <c r="BB23" i="22"/>
  <c r="BB24" i="22" s="1"/>
  <c r="BB9" i="22" s="1"/>
  <c r="BB14" i="22" s="1"/>
  <c r="BC21" i="21"/>
  <c r="BC22" i="21"/>
  <c r="BD20" i="21" s="1"/>
  <c r="BB21" i="20"/>
  <c r="BB22" i="20" s="1"/>
  <c r="BC21" i="19"/>
  <c r="BC22" i="19" s="1"/>
  <c r="BD20" i="19" s="1"/>
  <c r="BB21" i="18"/>
  <c r="BB22" i="18" s="1"/>
  <c r="BE21" i="17"/>
  <c r="BE22" i="17" s="1"/>
  <c r="BD23" i="17"/>
  <c r="BD24" i="17" s="1"/>
  <c r="BD9" i="17" s="1"/>
  <c r="BD14" i="17" s="1"/>
  <c r="BB20" i="16"/>
  <c r="BA23" i="16"/>
  <c r="BA24" i="16" s="1"/>
  <c r="BA9" i="16" s="1"/>
  <c r="BA14" i="16" s="1"/>
  <c r="BC21" i="15"/>
  <c r="BC22" i="15" s="1"/>
  <c r="BE20" i="14"/>
  <c r="BD23" i="14"/>
  <c r="BD24" i="14" s="1"/>
  <c r="BD9" i="14" s="1"/>
  <c r="BD14" i="14" s="1"/>
  <c r="Y21" i="13"/>
  <c r="Y22" i="13" s="1"/>
  <c r="Y20" i="12"/>
  <c r="X23" i="12"/>
  <c r="X24" i="12" s="1"/>
  <c r="X9" i="12" s="1"/>
  <c r="X14" i="12" s="1"/>
  <c r="Y21" i="11"/>
  <c r="Y22" i="11" s="1"/>
  <c r="X23" i="11"/>
  <c r="X24" i="11" s="1"/>
  <c r="X9" i="11" s="1"/>
  <c r="X14" i="11" s="1"/>
  <c r="X20" i="10"/>
  <c r="W23" i="10"/>
  <c r="W24" i="10" s="1"/>
  <c r="W9" i="10" s="1"/>
  <c r="W14" i="10" s="1"/>
  <c r="X21" i="9"/>
  <c r="X22" i="9" s="1"/>
  <c r="W23" i="9"/>
  <c r="W24" i="9" s="1"/>
  <c r="W9" i="9" s="1"/>
  <c r="W14" i="9" s="1"/>
  <c r="X21" i="8"/>
  <c r="X22" i="8" s="1"/>
  <c r="W23" i="8"/>
  <c r="W24" i="8" s="1"/>
  <c r="W9" i="8" s="1"/>
  <c r="W14" i="8" s="1"/>
  <c r="X21" i="7"/>
  <c r="X22" i="7" s="1"/>
  <c r="Y21" i="6"/>
  <c r="Y22" i="6" s="1"/>
  <c r="Y20" i="5"/>
  <c r="X23" i="5"/>
  <c r="X24" i="5" s="1"/>
  <c r="X9" i="5" s="1"/>
  <c r="X14" i="5" s="1"/>
  <c r="X21" i="4"/>
  <c r="X22" i="4" s="1"/>
  <c r="Z20" i="1"/>
  <c r="Y23" i="1"/>
  <c r="Y24" i="1" s="1"/>
  <c r="Y9" i="1" s="1"/>
  <c r="Y14" i="1" s="1"/>
  <c r="X21" i="2"/>
  <c r="X22" i="2" s="1"/>
  <c r="Y20" i="2" s="1"/>
  <c r="X20" i="3"/>
  <c r="W23" i="3"/>
  <c r="W24" i="3" s="1"/>
  <c r="W9" i="3" s="1"/>
  <c r="W14" i="3" s="1"/>
  <c r="BD20" i="28" l="1"/>
  <c r="BC23" i="28"/>
  <c r="BC24" i="28" s="1"/>
  <c r="BC9" i="28" s="1"/>
  <c r="BC14" i="28" s="1"/>
  <c r="Y20" i="7"/>
  <c r="X23" i="7"/>
  <c r="X24" i="7" s="1"/>
  <c r="X9" i="7" s="1"/>
  <c r="X14" i="7" s="1"/>
  <c r="BD20" i="30"/>
  <c r="BC23" i="30"/>
  <c r="BC24" i="30" s="1"/>
  <c r="BC9" i="30" s="1"/>
  <c r="BC14" i="30" s="1"/>
  <c r="BC23" i="39"/>
  <c r="BC24" i="39" s="1"/>
  <c r="BC9" i="39" s="1"/>
  <c r="BC14" i="39" s="1"/>
  <c r="BD20" i="36"/>
  <c r="BC23" i="36"/>
  <c r="BC24" i="36" s="1"/>
  <c r="BC9" i="36" s="1"/>
  <c r="BC14" i="36" s="1"/>
  <c r="BI21" i="68"/>
  <c r="BI22" i="68" s="1"/>
  <c r="BE20" i="66"/>
  <c r="BD23" i="66"/>
  <c r="BD24" i="66" s="1"/>
  <c r="BD9" i="66" s="1"/>
  <c r="BD14" i="66" s="1"/>
  <c r="BC20" i="65"/>
  <c r="BB23" i="65"/>
  <c r="BB24" i="65" s="1"/>
  <c r="BB9" i="65" s="1"/>
  <c r="BB14" i="65" s="1"/>
  <c r="BH20" i="64"/>
  <c r="BG23" i="64"/>
  <c r="BG24" i="64" s="1"/>
  <c r="BG9" i="64" s="1"/>
  <c r="BG14" i="64" s="1"/>
  <c r="BE20" i="63"/>
  <c r="BD23" i="63"/>
  <c r="BD24" i="63" s="1"/>
  <c r="BD9" i="63" s="1"/>
  <c r="BD14" i="63" s="1"/>
  <c r="BC21" i="62"/>
  <c r="BC22" i="62"/>
  <c r="BD20" i="62" s="1"/>
  <c r="BB20" i="61"/>
  <c r="BA23" i="61"/>
  <c r="BA24" i="61" s="1"/>
  <c r="BA9" i="61" s="1"/>
  <c r="BA14" i="61" s="1"/>
  <c r="BC20" i="60"/>
  <c r="BB23" i="60"/>
  <c r="BB24" i="60" s="1"/>
  <c r="BB9" i="60" s="1"/>
  <c r="BB14" i="60" s="1"/>
  <c r="BC21" i="59"/>
  <c r="BC22" i="59" s="1"/>
  <c r="BB21" i="58"/>
  <c r="BB22" i="58" s="1"/>
  <c r="BC21" i="57"/>
  <c r="BC22" i="57" s="1"/>
  <c r="BB20" i="56"/>
  <c r="BA23" i="56"/>
  <c r="BA24" i="56" s="1"/>
  <c r="BA9" i="56" s="1"/>
  <c r="BA14" i="56" s="1"/>
  <c r="BC21" i="55"/>
  <c r="BC22" i="55"/>
  <c r="BD20" i="55" s="1"/>
  <c r="BF21" i="54"/>
  <c r="BF22" i="54"/>
  <c r="BG20" i="54" s="1"/>
  <c r="BB20" i="53"/>
  <c r="BA23" i="53"/>
  <c r="BA24" i="53" s="1"/>
  <c r="BA9" i="53" s="1"/>
  <c r="BA14" i="53" s="1"/>
  <c r="BC20" i="52"/>
  <c r="BB23" i="52"/>
  <c r="BB24" i="52" s="1"/>
  <c r="BB9" i="52" s="1"/>
  <c r="BB14" i="52" s="1"/>
  <c r="BB20" i="51"/>
  <c r="BA23" i="51"/>
  <c r="BA24" i="51" s="1"/>
  <c r="BA9" i="51" s="1"/>
  <c r="BA14" i="51" s="1"/>
  <c r="BE21" i="50"/>
  <c r="BE22" i="50" s="1"/>
  <c r="BC20" i="49"/>
  <c r="BB23" i="49"/>
  <c r="BB24" i="49" s="1"/>
  <c r="BB9" i="49" s="1"/>
  <c r="BB14" i="49" s="1"/>
  <c r="BC20" i="48"/>
  <c r="BB23" i="48"/>
  <c r="BB24" i="48" s="1"/>
  <c r="BB9" i="48" s="1"/>
  <c r="BB14" i="48" s="1"/>
  <c r="BC20" i="47"/>
  <c r="BB23" i="47"/>
  <c r="BB24" i="47" s="1"/>
  <c r="BB9" i="47" s="1"/>
  <c r="BB14" i="47" s="1"/>
  <c r="BB21" i="46"/>
  <c r="BB22" i="46" s="1"/>
  <c r="BB21" i="45"/>
  <c r="BB22" i="45" s="1"/>
  <c r="BB21" i="44"/>
  <c r="BB22" i="44" s="1"/>
  <c r="BB21" i="43"/>
  <c r="BB22" i="43" s="1"/>
  <c r="BB21" i="42"/>
  <c r="BB22" i="42" s="1"/>
  <c r="BB21" i="41"/>
  <c r="BB22" i="41" s="1"/>
  <c r="BC20" i="40"/>
  <c r="BB23" i="40"/>
  <c r="BB24" i="40" s="1"/>
  <c r="BB9" i="40" s="1"/>
  <c r="BB14" i="40" s="1"/>
  <c r="BD21" i="39"/>
  <c r="BD22" i="39" s="1"/>
  <c r="BE20" i="39" s="1"/>
  <c r="BC21" i="38"/>
  <c r="BC22" i="38" s="1"/>
  <c r="BD21" i="36"/>
  <c r="BD22" i="36"/>
  <c r="BE20" i="36" s="1"/>
  <c r="BC21" i="35"/>
  <c r="BC22" i="35" s="1"/>
  <c r="BD20" i="35" s="1"/>
  <c r="BE21" i="34"/>
  <c r="BE22" i="34" s="1"/>
  <c r="BB21" i="33"/>
  <c r="BB22" i="33" s="1"/>
  <c r="BC20" i="32"/>
  <c r="BB23" i="32"/>
  <c r="BB24" i="32" s="1"/>
  <c r="BB9" i="32" s="1"/>
  <c r="BB14" i="32" s="1"/>
  <c r="BB21" i="31"/>
  <c r="BB22" i="31" s="1"/>
  <c r="BD21" i="30"/>
  <c r="BD22" i="30"/>
  <c r="BE20" i="30" s="1"/>
  <c r="BB21" i="29"/>
  <c r="BB22" i="29" s="1"/>
  <c r="BD21" i="28"/>
  <c r="BD22" i="28" s="1"/>
  <c r="BE20" i="28" s="1"/>
  <c r="BC21" i="27"/>
  <c r="BC22" i="27" s="1"/>
  <c r="BE21" i="26"/>
  <c r="BE22" i="26" s="1"/>
  <c r="BB20" i="25"/>
  <c r="BA23" i="25"/>
  <c r="BA24" i="25" s="1"/>
  <c r="BA9" i="25" s="1"/>
  <c r="BA14" i="25" s="1"/>
  <c r="BB21" i="24"/>
  <c r="BB22" i="24" s="1"/>
  <c r="BD21" i="23"/>
  <c r="BD22" i="23" s="1"/>
  <c r="BC23" i="23"/>
  <c r="BC24" i="23" s="1"/>
  <c r="BC9" i="23" s="1"/>
  <c r="BC14" i="23" s="1"/>
  <c r="BC21" i="22"/>
  <c r="BC22" i="22"/>
  <c r="BD20" i="22" s="1"/>
  <c r="BD21" i="21"/>
  <c r="BD22" i="21" s="1"/>
  <c r="BC23" i="21"/>
  <c r="BC24" i="21" s="1"/>
  <c r="BC9" i="21" s="1"/>
  <c r="BC14" i="21" s="1"/>
  <c r="BC20" i="20"/>
  <c r="BB23" i="20"/>
  <c r="BB24" i="20" s="1"/>
  <c r="BB9" i="20" s="1"/>
  <c r="BB14" i="20" s="1"/>
  <c r="BD21" i="19"/>
  <c r="BD22" i="19" s="1"/>
  <c r="BC23" i="19"/>
  <c r="BC24" i="19" s="1"/>
  <c r="BC9" i="19" s="1"/>
  <c r="BC14" i="19" s="1"/>
  <c r="BC20" i="18"/>
  <c r="BB23" i="18"/>
  <c r="BB24" i="18" s="1"/>
  <c r="BB9" i="18" s="1"/>
  <c r="BB14" i="18" s="1"/>
  <c r="BF20" i="17"/>
  <c r="BE23" i="17"/>
  <c r="BE24" i="17" s="1"/>
  <c r="BE9" i="17" s="1"/>
  <c r="BE14" i="17" s="1"/>
  <c r="BB21" i="16"/>
  <c r="BB22" i="16" s="1"/>
  <c r="BD20" i="15"/>
  <c r="BC23" i="15"/>
  <c r="BC24" i="15" s="1"/>
  <c r="BC9" i="15" s="1"/>
  <c r="BC14" i="15" s="1"/>
  <c r="BE21" i="14"/>
  <c r="BE22" i="14" s="1"/>
  <c r="Z20" i="13"/>
  <c r="Y23" i="13"/>
  <c r="Y24" i="13" s="1"/>
  <c r="Y9" i="13" s="1"/>
  <c r="Y14" i="13" s="1"/>
  <c r="Y21" i="12"/>
  <c r="Y22" i="12" s="1"/>
  <c r="Z20" i="11"/>
  <c r="Y23" i="11"/>
  <c r="Y24" i="11" s="1"/>
  <c r="Y9" i="11" s="1"/>
  <c r="Y14" i="11" s="1"/>
  <c r="X21" i="10"/>
  <c r="X22" i="10" s="1"/>
  <c r="Y20" i="9"/>
  <c r="X23" i="9"/>
  <c r="X24" i="9" s="1"/>
  <c r="X9" i="9" s="1"/>
  <c r="X14" i="9" s="1"/>
  <c r="Y20" i="8"/>
  <c r="X23" i="8"/>
  <c r="X24" i="8" s="1"/>
  <c r="X9" i="8" s="1"/>
  <c r="X14" i="8" s="1"/>
  <c r="Y21" i="7"/>
  <c r="Y22" i="7" s="1"/>
  <c r="Z20" i="6"/>
  <c r="Y23" i="6"/>
  <c r="Y24" i="6" s="1"/>
  <c r="Y9" i="6" s="1"/>
  <c r="Y14" i="6" s="1"/>
  <c r="Y21" i="5"/>
  <c r="Y22" i="5" s="1"/>
  <c r="Y20" i="4"/>
  <c r="X23" i="4"/>
  <c r="X24" i="4" s="1"/>
  <c r="X9" i="4" s="1"/>
  <c r="X14" i="4" s="1"/>
  <c r="Z21" i="1"/>
  <c r="Z22" i="1" s="1"/>
  <c r="AA20" i="1" s="1"/>
  <c r="Y21" i="2"/>
  <c r="Y22" i="2" s="1"/>
  <c r="X23" i="2"/>
  <c r="X24" i="2" s="1"/>
  <c r="X9" i="2" s="1"/>
  <c r="X14" i="2" s="1"/>
  <c r="X21" i="3"/>
  <c r="X22" i="3" s="1"/>
  <c r="Y20" i="3" s="1"/>
  <c r="BD20" i="27" l="1"/>
  <c r="BC23" i="27"/>
  <c r="BC24" i="27" s="1"/>
  <c r="BC9" i="27" s="1"/>
  <c r="BC14" i="27" s="1"/>
  <c r="BD20" i="59"/>
  <c r="BC23" i="59"/>
  <c r="BC24" i="59" s="1"/>
  <c r="BC9" i="59" s="1"/>
  <c r="BC14" i="59" s="1"/>
  <c r="BC23" i="62"/>
  <c r="BC24" i="62" s="1"/>
  <c r="BC9" i="62" s="1"/>
  <c r="BC14" i="62" s="1"/>
  <c r="BC20" i="24"/>
  <c r="BB23" i="24"/>
  <c r="BB24" i="24" s="1"/>
  <c r="BB9" i="24" s="1"/>
  <c r="BB14" i="24" s="1"/>
  <c r="BC23" i="55"/>
  <c r="BC24" i="55" s="1"/>
  <c r="BC9" i="55" s="1"/>
  <c r="BC14" i="55" s="1"/>
  <c r="BD20" i="38"/>
  <c r="BC23" i="38"/>
  <c r="BC24" i="38" s="1"/>
  <c r="BC9" i="38" s="1"/>
  <c r="BC14" i="38" s="1"/>
  <c r="BJ20" i="68"/>
  <c r="BI23" i="68"/>
  <c r="BI24" i="68" s="1"/>
  <c r="BI9" i="68" s="1"/>
  <c r="BI14" i="68" s="1"/>
  <c r="BE21" i="66"/>
  <c r="BE22" i="66" s="1"/>
  <c r="BC21" i="65"/>
  <c r="BC22" i="65"/>
  <c r="BD20" i="65" s="1"/>
  <c r="BH21" i="64"/>
  <c r="BH22" i="64" s="1"/>
  <c r="BI20" i="64" s="1"/>
  <c r="BE21" i="63"/>
  <c r="BE22" i="63" s="1"/>
  <c r="BD21" i="62"/>
  <c r="BD22" i="62" s="1"/>
  <c r="BB21" i="61"/>
  <c r="BB22" i="61" s="1"/>
  <c r="BC20" i="61" s="1"/>
  <c r="BC21" i="60"/>
  <c r="BC22" i="60" s="1"/>
  <c r="BD21" i="59"/>
  <c r="BD22" i="59"/>
  <c r="BE20" i="59" s="1"/>
  <c r="BC20" i="58"/>
  <c r="BB23" i="58"/>
  <c r="BB24" i="58" s="1"/>
  <c r="BB9" i="58" s="1"/>
  <c r="BB14" i="58" s="1"/>
  <c r="BD20" i="57"/>
  <c r="BC23" i="57"/>
  <c r="BC24" i="57" s="1"/>
  <c r="BC9" i="57" s="1"/>
  <c r="BC14" i="57" s="1"/>
  <c r="BD21" i="57"/>
  <c r="BD22" i="57" s="1"/>
  <c r="BE20" i="57" s="1"/>
  <c r="BB21" i="56"/>
  <c r="BB22" i="56" s="1"/>
  <c r="BD21" i="55"/>
  <c r="BD22" i="55" s="1"/>
  <c r="BG21" i="54"/>
  <c r="BG22" i="54" s="1"/>
  <c r="BF23" i="54"/>
  <c r="BF24" i="54" s="1"/>
  <c r="BF9" i="54" s="1"/>
  <c r="BF14" i="54" s="1"/>
  <c r="BB21" i="53"/>
  <c r="BB22" i="53" s="1"/>
  <c r="BC21" i="52"/>
  <c r="BC22" i="52" s="1"/>
  <c r="BD20" i="52" s="1"/>
  <c r="BB21" i="51"/>
  <c r="BB22" i="51" s="1"/>
  <c r="BF20" i="50"/>
  <c r="BE23" i="50"/>
  <c r="BE24" i="50" s="1"/>
  <c r="BE9" i="50" s="1"/>
  <c r="BE14" i="50" s="1"/>
  <c r="BC21" i="49"/>
  <c r="BC22" i="49" s="1"/>
  <c r="BD20" i="49" s="1"/>
  <c r="BC21" i="48"/>
  <c r="BC22" i="48" s="1"/>
  <c r="BD20" i="48" s="1"/>
  <c r="BC21" i="47"/>
  <c r="BC22" i="47" s="1"/>
  <c r="BD20" i="47" s="1"/>
  <c r="BC20" i="46"/>
  <c r="BB23" i="46"/>
  <c r="BB24" i="46" s="1"/>
  <c r="BB9" i="46" s="1"/>
  <c r="BB14" i="46" s="1"/>
  <c r="BC20" i="45"/>
  <c r="BB23" i="45"/>
  <c r="BB24" i="45" s="1"/>
  <c r="BB9" i="45" s="1"/>
  <c r="BB14" i="45" s="1"/>
  <c r="BC20" i="44"/>
  <c r="BB23" i="44"/>
  <c r="BB24" i="44" s="1"/>
  <c r="BB9" i="44" s="1"/>
  <c r="BB14" i="44" s="1"/>
  <c r="BC20" i="43"/>
  <c r="BB23" i="43"/>
  <c r="BB24" i="43" s="1"/>
  <c r="BB9" i="43" s="1"/>
  <c r="BB14" i="43" s="1"/>
  <c r="BC20" i="42"/>
  <c r="BB23" i="42"/>
  <c r="BB24" i="42" s="1"/>
  <c r="BB9" i="42" s="1"/>
  <c r="BB14" i="42" s="1"/>
  <c r="BC20" i="41"/>
  <c r="BB23" i="41"/>
  <c r="BB24" i="41" s="1"/>
  <c r="BB9" i="41" s="1"/>
  <c r="BB14" i="41" s="1"/>
  <c r="BC21" i="40"/>
  <c r="BC22" i="40" s="1"/>
  <c r="BE21" i="39"/>
  <c r="BE22" i="39" s="1"/>
  <c r="BD23" i="39"/>
  <c r="BD24" i="39" s="1"/>
  <c r="BD9" i="39" s="1"/>
  <c r="BD14" i="39" s="1"/>
  <c r="BD21" i="38"/>
  <c r="BD22" i="38" s="1"/>
  <c r="BE20" i="38" s="1"/>
  <c r="BD23" i="36"/>
  <c r="BD24" i="36" s="1"/>
  <c r="BD9" i="36" s="1"/>
  <c r="BD14" i="36" s="1"/>
  <c r="BE21" i="36"/>
  <c r="BE22" i="36" s="1"/>
  <c r="BC23" i="35"/>
  <c r="BC24" i="35" s="1"/>
  <c r="BC9" i="35" s="1"/>
  <c r="BC14" i="35" s="1"/>
  <c r="BD21" i="35"/>
  <c r="BD22" i="35" s="1"/>
  <c r="BF20" i="34"/>
  <c r="BE23" i="34"/>
  <c r="BE24" i="34" s="1"/>
  <c r="BE9" i="34" s="1"/>
  <c r="BE14" i="34" s="1"/>
  <c r="BC20" i="33"/>
  <c r="BB23" i="33"/>
  <c r="BB24" i="33" s="1"/>
  <c r="BB9" i="33" s="1"/>
  <c r="BB14" i="33" s="1"/>
  <c r="BC21" i="32"/>
  <c r="BC22" i="32" s="1"/>
  <c r="BC20" i="31"/>
  <c r="BB23" i="31"/>
  <c r="BB24" i="31" s="1"/>
  <c r="BB9" i="31" s="1"/>
  <c r="BB14" i="31" s="1"/>
  <c r="BE21" i="30"/>
  <c r="BE22" i="30" s="1"/>
  <c r="BD23" i="30"/>
  <c r="BD24" i="30" s="1"/>
  <c r="BD9" i="30" s="1"/>
  <c r="BD14" i="30" s="1"/>
  <c r="BC20" i="29"/>
  <c r="BB23" i="29"/>
  <c r="BB24" i="29" s="1"/>
  <c r="BB9" i="29" s="1"/>
  <c r="BB14" i="29" s="1"/>
  <c r="BE21" i="28"/>
  <c r="BE22" i="28" s="1"/>
  <c r="BD23" i="28"/>
  <c r="BD24" i="28" s="1"/>
  <c r="BD9" i="28" s="1"/>
  <c r="BD14" i="28" s="1"/>
  <c r="BD21" i="27"/>
  <c r="BD22" i="27" s="1"/>
  <c r="BF20" i="26"/>
  <c r="BE23" i="26"/>
  <c r="BE24" i="26" s="1"/>
  <c r="BE9" i="26" s="1"/>
  <c r="BE14" i="26" s="1"/>
  <c r="BB21" i="25"/>
  <c r="BB22" i="25"/>
  <c r="BC20" i="25" s="1"/>
  <c r="BC21" i="24"/>
  <c r="BC22" i="24" s="1"/>
  <c r="BE20" i="23"/>
  <c r="BD23" i="23"/>
  <c r="BD24" i="23" s="1"/>
  <c r="BD9" i="23" s="1"/>
  <c r="BD14" i="23" s="1"/>
  <c r="BD21" i="22"/>
  <c r="BD22" i="22" s="1"/>
  <c r="BC23" i="22"/>
  <c r="BC24" i="22" s="1"/>
  <c r="BC9" i="22" s="1"/>
  <c r="BC14" i="22" s="1"/>
  <c r="BE20" i="21"/>
  <c r="BD23" i="21"/>
  <c r="BD24" i="21" s="1"/>
  <c r="BD9" i="21" s="1"/>
  <c r="BD14" i="21" s="1"/>
  <c r="BC21" i="20"/>
  <c r="BC22" i="20"/>
  <c r="BD20" i="20" s="1"/>
  <c r="BE20" i="19"/>
  <c r="BD23" i="19"/>
  <c r="BD24" i="19" s="1"/>
  <c r="BD9" i="19" s="1"/>
  <c r="BD14" i="19" s="1"/>
  <c r="BC21" i="18"/>
  <c r="BC22" i="18"/>
  <c r="BD20" i="18" s="1"/>
  <c r="BF21" i="17"/>
  <c r="BF22" i="17" s="1"/>
  <c r="BC20" i="16"/>
  <c r="BB23" i="16"/>
  <c r="BB24" i="16" s="1"/>
  <c r="BB9" i="16" s="1"/>
  <c r="BB14" i="16" s="1"/>
  <c r="BD21" i="15"/>
  <c r="BD22" i="15" s="1"/>
  <c r="BF20" i="14"/>
  <c r="BE23" i="14"/>
  <c r="BE24" i="14" s="1"/>
  <c r="BE9" i="14" s="1"/>
  <c r="BE14" i="14" s="1"/>
  <c r="Z21" i="13"/>
  <c r="Z22" i="13" s="1"/>
  <c r="Z20" i="12"/>
  <c r="Y23" i="12"/>
  <c r="Y24" i="12" s="1"/>
  <c r="Y9" i="12" s="1"/>
  <c r="Y14" i="12" s="1"/>
  <c r="Z21" i="11"/>
  <c r="Z22" i="11" s="1"/>
  <c r="Y20" i="10"/>
  <c r="X23" i="10"/>
  <c r="X24" i="10" s="1"/>
  <c r="X9" i="10" s="1"/>
  <c r="X14" i="10" s="1"/>
  <c r="Y21" i="9"/>
  <c r="Y22" i="9" s="1"/>
  <c r="Y21" i="8"/>
  <c r="Y22" i="8" s="1"/>
  <c r="Z20" i="7"/>
  <c r="Y23" i="7"/>
  <c r="Y24" i="7" s="1"/>
  <c r="Y9" i="7" s="1"/>
  <c r="Y14" i="7" s="1"/>
  <c r="Z21" i="6"/>
  <c r="Z22" i="6" s="1"/>
  <c r="Z20" i="5"/>
  <c r="Y23" i="5"/>
  <c r="Y24" i="5" s="1"/>
  <c r="Y9" i="5" s="1"/>
  <c r="Y14" i="5" s="1"/>
  <c r="Y21" i="4"/>
  <c r="Y22" i="4" s="1"/>
  <c r="AA21" i="1"/>
  <c r="AA22" i="1" s="1"/>
  <c r="Z23" i="1"/>
  <c r="Z24" i="1" s="1"/>
  <c r="Z9" i="1" s="1"/>
  <c r="Z14" i="1" s="1"/>
  <c r="Z20" i="2"/>
  <c r="Y23" i="2"/>
  <c r="Y24" i="2" s="1"/>
  <c r="Y9" i="2" s="1"/>
  <c r="Y14" i="2" s="1"/>
  <c r="Y21" i="3"/>
  <c r="Y22" i="3" s="1"/>
  <c r="X23" i="3"/>
  <c r="X24" i="3" s="1"/>
  <c r="X9" i="3" s="1"/>
  <c r="X14" i="3" s="1"/>
  <c r="BD20" i="32" l="1"/>
  <c r="BC23" i="32"/>
  <c r="BC24" i="32" s="1"/>
  <c r="BC9" i="32" s="1"/>
  <c r="BC14" i="32" s="1"/>
  <c r="BC23" i="18"/>
  <c r="BC24" i="18" s="1"/>
  <c r="BC9" i="18" s="1"/>
  <c r="BC14" i="18" s="1"/>
  <c r="BD20" i="40"/>
  <c r="BC23" i="40"/>
  <c r="BC24" i="40" s="1"/>
  <c r="BC9" i="40" s="1"/>
  <c r="BC14" i="40" s="1"/>
  <c r="BJ21" i="68"/>
  <c r="BJ22" i="68" s="1"/>
  <c r="BF20" i="66"/>
  <c r="BE23" i="66"/>
  <c r="BE24" i="66" s="1"/>
  <c r="BE9" i="66" s="1"/>
  <c r="BE14" i="66" s="1"/>
  <c r="BD21" i="65"/>
  <c r="BD22" i="65" s="1"/>
  <c r="BC23" i="65"/>
  <c r="BC24" i="65" s="1"/>
  <c r="BC9" i="65" s="1"/>
  <c r="BC14" i="65" s="1"/>
  <c r="BI21" i="64"/>
  <c r="BI22" i="64"/>
  <c r="BJ20" i="64" s="1"/>
  <c r="BH23" i="64"/>
  <c r="BH24" i="64" s="1"/>
  <c r="BH9" i="64" s="1"/>
  <c r="BH14" i="64" s="1"/>
  <c r="BF20" i="63"/>
  <c r="BE23" i="63"/>
  <c r="BE24" i="63" s="1"/>
  <c r="BE9" i="63" s="1"/>
  <c r="BE14" i="63" s="1"/>
  <c r="BE20" i="62"/>
  <c r="BD23" i="62"/>
  <c r="BD24" i="62" s="1"/>
  <c r="BD9" i="62" s="1"/>
  <c r="BD14" i="62" s="1"/>
  <c r="BB23" i="61"/>
  <c r="BB24" i="61" s="1"/>
  <c r="BB9" i="61" s="1"/>
  <c r="BB14" i="61" s="1"/>
  <c r="BC21" i="61"/>
  <c r="BC22" i="61" s="1"/>
  <c r="BD20" i="60"/>
  <c r="BC23" i="60"/>
  <c r="BC24" i="60" s="1"/>
  <c r="BC9" i="60" s="1"/>
  <c r="BC14" i="60" s="1"/>
  <c r="BE21" i="59"/>
  <c r="BE22" i="59" s="1"/>
  <c r="BD23" i="59"/>
  <c r="BD24" i="59" s="1"/>
  <c r="BD9" i="59" s="1"/>
  <c r="BD14" i="59" s="1"/>
  <c r="BC21" i="58"/>
  <c r="BC22" i="58" s="1"/>
  <c r="BE21" i="57"/>
  <c r="BE22" i="57" s="1"/>
  <c r="BD23" i="57"/>
  <c r="BD24" i="57" s="1"/>
  <c r="BD9" i="57" s="1"/>
  <c r="BD14" i="57" s="1"/>
  <c r="BC20" i="56"/>
  <c r="BB23" i="56"/>
  <c r="BB24" i="56" s="1"/>
  <c r="BB9" i="56" s="1"/>
  <c r="BB14" i="56" s="1"/>
  <c r="BE20" i="55"/>
  <c r="BD23" i="55"/>
  <c r="BD24" i="55" s="1"/>
  <c r="BD9" i="55" s="1"/>
  <c r="BD14" i="55" s="1"/>
  <c r="BH20" i="54"/>
  <c r="BG23" i="54"/>
  <c r="BG24" i="54" s="1"/>
  <c r="BG9" i="54" s="1"/>
  <c r="BG14" i="54" s="1"/>
  <c r="BC20" i="53"/>
  <c r="BB23" i="53"/>
  <c r="BB24" i="53" s="1"/>
  <c r="BB9" i="53" s="1"/>
  <c r="BB14" i="53" s="1"/>
  <c r="BD21" i="52"/>
  <c r="BD22" i="52" s="1"/>
  <c r="BC23" i="52"/>
  <c r="BC24" i="52" s="1"/>
  <c r="BC9" i="52" s="1"/>
  <c r="BC14" i="52" s="1"/>
  <c r="BC20" i="51"/>
  <c r="BB23" i="51"/>
  <c r="BB24" i="51" s="1"/>
  <c r="BB9" i="51" s="1"/>
  <c r="BB14" i="51" s="1"/>
  <c r="BF21" i="50"/>
  <c r="BF22" i="50" s="1"/>
  <c r="BG20" i="50" s="1"/>
  <c r="BD21" i="49"/>
  <c r="BD22" i="49" s="1"/>
  <c r="BE20" i="49" s="1"/>
  <c r="BC23" i="49"/>
  <c r="BC24" i="49" s="1"/>
  <c r="BC9" i="49" s="1"/>
  <c r="BC14" i="49" s="1"/>
  <c r="BD21" i="48"/>
  <c r="BD22" i="48" s="1"/>
  <c r="BC23" i="48"/>
  <c r="BC24" i="48" s="1"/>
  <c r="BC9" i="48" s="1"/>
  <c r="BC14" i="48" s="1"/>
  <c r="BD21" i="47"/>
  <c r="BD22" i="47" s="1"/>
  <c r="BC23" i="47"/>
  <c r="BC24" i="47" s="1"/>
  <c r="BC9" i="47" s="1"/>
  <c r="BC14" i="47" s="1"/>
  <c r="BC21" i="46"/>
  <c r="BC22" i="46" s="1"/>
  <c r="BC21" i="45"/>
  <c r="BC22" i="45" s="1"/>
  <c r="BC21" i="44"/>
  <c r="BC22" i="44"/>
  <c r="BD20" i="44" s="1"/>
  <c r="BC23" i="44"/>
  <c r="BC24" i="44" s="1"/>
  <c r="BC9" i="44" s="1"/>
  <c r="BC14" i="44" s="1"/>
  <c r="BC21" i="43"/>
  <c r="BC22" i="43" s="1"/>
  <c r="BC21" i="42"/>
  <c r="BC22" i="42" s="1"/>
  <c r="BD20" i="42" s="1"/>
  <c r="BC21" i="41"/>
  <c r="BC22" i="41" s="1"/>
  <c r="BD21" i="40"/>
  <c r="BD22" i="40" s="1"/>
  <c r="BE20" i="40" s="1"/>
  <c r="BF20" i="39"/>
  <c r="BE23" i="39"/>
  <c r="BE24" i="39" s="1"/>
  <c r="BE9" i="39" s="1"/>
  <c r="BE14" i="39" s="1"/>
  <c r="BE21" i="38"/>
  <c r="BE22" i="38" s="1"/>
  <c r="BD23" i="38"/>
  <c r="BD24" i="38" s="1"/>
  <c r="BD9" i="38" s="1"/>
  <c r="BD14" i="38" s="1"/>
  <c r="BF20" i="36"/>
  <c r="BE23" i="36"/>
  <c r="BE24" i="36" s="1"/>
  <c r="BE9" i="36" s="1"/>
  <c r="BE14" i="36" s="1"/>
  <c r="BE20" i="35"/>
  <c r="BD23" i="35"/>
  <c r="BD24" i="35" s="1"/>
  <c r="BD9" i="35" s="1"/>
  <c r="BD14" i="35" s="1"/>
  <c r="BF21" i="34"/>
  <c r="BF22" i="34" s="1"/>
  <c r="BC21" i="33"/>
  <c r="BC22" i="33" s="1"/>
  <c r="BD20" i="33" s="1"/>
  <c r="BD21" i="32"/>
  <c r="BD22" i="32" s="1"/>
  <c r="BE20" i="32" s="1"/>
  <c r="BC21" i="31"/>
  <c r="BC22" i="31"/>
  <c r="BD20" i="31" s="1"/>
  <c r="BC23" i="31"/>
  <c r="BC24" i="31" s="1"/>
  <c r="BC9" i="31" s="1"/>
  <c r="BC14" i="31" s="1"/>
  <c r="BF20" i="30"/>
  <c r="BE23" i="30"/>
  <c r="BE24" i="30" s="1"/>
  <c r="BE9" i="30" s="1"/>
  <c r="BE14" i="30" s="1"/>
  <c r="BC21" i="29"/>
  <c r="BC22" i="29"/>
  <c r="BD20" i="29" s="1"/>
  <c r="BF20" i="28"/>
  <c r="BE23" i="28"/>
  <c r="BE24" i="28" s="1"/>
  <c r="BE9" i="28" s="1"/>
  <c r="BE14" i="28" s="1"/>
  <c r="BE20" i="27"/>
  <c r="BD23" i="27"/>
  <c r="BD24" i="27" s="1"/>
  <c r="BD9" i="27" s="1"/>
  <c r="BD14" i="27" s="1"/>
  <c r="BF21" i="26"/>
  <c r="BF22" i="26" s="1"/>
  <c r="BC21" i="25"/>
  <c r="BC22" i="25" s="1"/>
  <c r="BB23" i="25"/>
  <c r="BB24" i="25" s="1"/>
  <c r="BB9" i="25" s="1"/>
  <c r="BB14" i="25" s="1"/>
  <c r="BD20" i="24"/>
  <c r="BC23" i="24"/>
  <c r="BC24" i="24" s="1"/>
  <c r="BC9" i="24" s="1"/>
  <c r="BC14" i="24" s="1"/>
  <c r="BE21" i="23"/>
  <c r="BE22" i="23" s="1"/>
  <c r="BE20" i="22"/>
  <c r="BD23" i="22"/>
  <c r="BD24" i="22" s="1"/>
  <c r="BD9" i="22" s="1"/>
  <c r="BD14" i="22" s="1"/>
  <c r="BE21" i="21"/>
  <c r="BE22" i="21" s="1"/>
  <c r="BF20" i="21" s="1"/>
  <c r="BD21" i="20"/>
  <c r="BD22" i="20" s="1"/>
  <c r="BC23" i="20"/>
  <c r="BC24" i="20" s="1"/>
  <c r="BC9" i="20" s="1"/>
  <c r="BC14" i="20" s="1"/>
  <c r="BE21" i="19"/>
  <c r="BE22" i="19" s="1"/>
  <c r="BD21" i="18"/>
  <c r="BD22" i="18"/>
  <c r="BE20" i="18" s="1"/>
  <c r="BG20" i="17"/>
  <c r="BF23" i="17"/>
  <c r="BF24" i="17" s="1"/>
  <c r="BF9" i="17" s="1"/>
  <c r="BF14" i="17" s="1"/>
  <c r="BC21" i="16"/>
  <c r="BC22" i="16"/>
  <c r="BD20" i="16" s="1"/>
  <c r="BE20" i="15"/>
  <c r="BD23" i="15"/>
  <c r="BD24" i="15" s="1"/>
  <c r="BD9" i="15" s="1"/>
  <c r="BD14" i="15" s="1"/>
  <c r="BF21" i="14"/>
  <c r="BF22" i="14" s="1"/>
  <c r="AA20" i="13"/>
  <c r="Z23" i="13"/>
  <c r="Z24" i="13" s="1"/>
  <c r="Z9" i="13" s="1"/>
  <c r="Z14" i="13" s="1"/>
  <c r="Z21" i="12"/>
  <c r="Z22" i="12" s="1"/>
  <c r="AA20" i="11"/>
  <c r="Z23" i="11"/>
  <c r="Z24" i="11" s="1"/>
  <c r="Z9" i="11" s="1"/>
  <c r="Z14" i="11" s="1"/>
  <c r="Y21" i="10"/>
  <c r="Y22" i="10"/>
  <c r="Z20" i="10" s="1"/>
  <c r="Z20" i="9"/>
  <c r="Y23" i="9"/>
  <c r="Y24" i="9" s="1"/>
  <c r="Y9" i="9" s="1"/>
  <c r="Y14" i="9" s="1"/>
  <c r="Z20" i="8"/>
  <c r="Y23" i="8"/>
  <c r="Y24" i="8" s="1"/>
  <c r="Y9" i="8" s="1"/>
  <c r="Y14" i="8" s="1"/>
  <c r="Z21" i="7"/>
  <c r="Z22" i="7" s="1"/>
  <c r="AA20" i="6"/>
  <c r="Z23" i="6"/>
  <c r="Z24" i="6" s="1"/>
  <c r="Z9" i="6" s="1"/>
  <c r="Z14" i="6" s="1"/>
  <c r="Z21" i="5"/>
  <c r="Z22" i="5" s="1"/>
  <c r="Z20" i="4"/>
  <c r="Y23" i="4"/>
  <c r="Y24" i="4" s="1"/>
  <c r="Y9" i="4" s="1"/>
  <c r="Y14" i="4" s="1"/>
  <c r="AB20" i="1"/>
  <c r="AA23" i="1"/>
  <c r="AA24" i="1" s="1"/>
  <c r="AA9" i="1" s="1"/>
  <c r="AA14" i="1" s="1"/>
  <c r="Z21" i="2"/>
  <c r="Z22" i="2" s="1"/>
  <c r="Z20" i="3"/>
  <c r="Y23" i="3"/>
  <c r="Y24" i="3" s="1"/>
  <c r="Y9" i="3" s="1"/>
  <c r="Y14" i="3" s="1"/>
  <c r="BC23" i="29" l="1"/>
  <c r="BC24" i="29" s="1"/>
  <c r="BC9" i="29" s="1"/>
  <c r="BC14" i="29" s="1"/>
  <c r="BD20" i="58"/>
  <c r="BC23" i="58"/>
  <c r="BC24" i="58" s="1"/>
  <c r="BC9" i="58" s="1"/>
  <c r="BC14" i="58" s="1"/>
  <c r="BD20" i="46"/>
  <c r="BC23" i="46"/>
  <c r="BC24" i="46" s="1"/>
  <c r="BC9" i="46" s="1"/>
  <c r="BC14" i="46" s="1"/>
  <c r="BD20" i="45"/>
  <c r="BC23" i="45"/>
  <c r="BC24" i="45" s="1"/>
  <c r="BC9" i="45" s="1"/>
  <c r="BC14" i="45" s="1"/>
  <c r="BD20" i="43"/>
  <c r="BC23" i="43"/>
  <c r="BC24" i="43" s="1"/>
  <c r="BC9" i="43" s="1"/>
  <c r="BC14" i="43" s="1"/>
  <c r="BD20" i="41"/>
  <c r="BC23" i="41"/>
  <c r="BC24" i="41" s="1"/>
  <c r="BC9" i="41" s="1"/>
  <c r="BC14" i="41" s="1"/>
  <c r="BK20" i="68"/>
  <c r="BJ23" i="68"/>
  <c r="BJ24" i="68" s="1"/>
  <c r="BJ9" i="68" s="1"/>
  <c r="BJ14" i="68" s="1"/>
  <c r="BF21" i="66"/>
  <c r="BF22" i="66" s="1"/>
  <c r="BE20" i="65"/>
  <c r="BD23" i="65"/>
  <c r="BD24" i="65" s="1"/>
  <c r="BD9" i="65" s="1"/>
  <c r="BD14" i="65" s="1"/>
  <c r="BJ21" i="64"/>
  <c r="BJ22" i="64" s="1"/>
  <c r="BI23" i="64"/>
  <c r="BI24" i="64" s="1"/>
  <c r="BI9" i="64" s="1"/>
  <c r="BI14" i="64" s="1"/>
  <c r="BF21" i="63"/>
  <c r="BF22" i="63" s="1"/>
  <c r="BE21" i="62"/>
  <c r="BE22" i="62" s="1"/>
  <c r="BD20" i="61"/>
  <c r="BC23" i="61"/>
  <c r="BC24" i="61" s="1"/>
  <c r="BC9" i="61" s="1"/>
  <c r="BC14" i="61" s="1"/>
  <c r="BD21" i="60"/>
  <c r="BD22" i="60" s="1"/>
  <c r="BE20" i="60" s="1"/>
  <c r="BF20" i="59"/>
  <c r="BE23" i="59"/>
  <c r="BE24" i="59" s="1"/>
  <c r="BE9" i="59" s="1"/>
  <c r="BE14" i="59" s="1"/>
  <c r="BD21" i="58"/>
  <c r="BD22" i="58" s="1"/>
  <c r="BF20" i="57"/>
  <c r="BE23" i="57"/>
  <c r="BE24" i="57" s="1"/>
  <c r="BE9" i="57" s="1"/>
  <c r="BE14" i="57" s="1"/>
  <c r="BC21" i="56"/>
  <c r="BC22" i="56" s="1"/>
  <c r="BE21" i="55"/>
  <c r="BE22" i="55" s="1"/>
  <c r="BH21" i="54"/>
  <c r="BH22" i="54" s="1"/>
  <c r="BC21" i="53"/>
  <c r="BC22" i="53" s="1"/>
  <c r="BE20" i="52"/>
  <c r="BD23" i="52"/>
  <c r="BD24" i="52" s="1"/>
  <c r="BD9" i="52" s="1"/>
  <c r="BD14" i="52" s="1"/>
  <c r="BC21" i="51"/>
  <c r="BC22" i="51" s="1"/>
  <c r="BG21" i="50"/>
  <c r="BG22" i="50" s="1"/>
  <c r="BF23" i="50"/>
  <c r="BF24" i="50" s="1"/>
  <c r="BF9" i="50" s="1"/>
  <c r="BF14" i="50" s="1"/>
  <c r="BE21" i="49"/>
  <c r="BE22" i="49" s="1"/>
  <c r="BD23" i="49"/>
  <c r="BD24" i="49" s="1"/>
  <c r="BD9" i="49" s="1"/>
  <c r="BD14" i="49" s="1"/>
  <c r="BE20" i="48"/>
  <c r="BD23" i="48"/>
  <c r="BD24" i="48" s="1"/>
  <c r="BD9" i="48" s="1"/>
  <c r="BD14" i="48" s="1"/>
  <c r="BE20" i="47"/>
  <c r="BD23" i="47"/>
  <c r="BD24" i="47" s="1"/>
  <c r="BD9" i="47" s="1"/>
  <c r="BD14" i="47" s="1"/>
  <c r="BD21" i="46"/>
  <c r="BD22" i="46" s="1"/>
  <c r="BD21" i="45"/>
  <c r="BD22" i="45" s="1"/>
  <c r="BD21" i="44"/>
  <c r="BD22" i="44"/>
  <c r="BE20" i="44" s="1"/>
  <c r="BD21" i="43"/>
  <c r="BD22" i="43" s="1"/>
  <c r="BD21" i="42"/>
  <c r="BD22" i="42" s="1"/>
  <c r="BC23" i="42"/>
  <c r="BC24" i="42" s="1"/>
  <c r="BC9" i="42" s="1"/>
  <c r="BC14" i="42" s="1"/>
  <c r="BD21" i="41"/>
  <c r="BD22" i="41"/>
  <c r="BE20" i="41" s="1"/>
  <c r="BE21" i="40"/>
  <c r="BE22" i="40" s="1"/>
  <c r="BD23" i="40"/>
  <c r="BD24" i="40" s="1"/>
  <c r="BD9" i="40" s="1"/>
  <c r="BD14" i="40" s="1"/>
  <c r="BF21" i="39"/>
  <c r="BF22" i="39" s="1"/>
  <c r="BF20" i="38"/>
  <c r="BE23" i="38"/>
  <c r="BE24" i="38" s="1"/>
  <c r="BE9" i="38" s="1"/>
  <c r="BE14" i="38" s="1"/>
  <c r="BF21" i="36"/>
  <c r="BF22" i="36" s="1"/>
  <c r="BE21" i="35"/>
  <c r="BE22" i="35"/>
  <c r="BF20" i="35" s="1"/>
  <c r="BG20" i="34"/>
  <c r="BF23" i="34"/>
  <c r="BF24" i="34" s="1"/>
  <c r="BF9" i="34" s="1"/>
  <c r="BF14" i="34" s="1"/>
  <c r="BD21" i="33"/>
  <c r="BD22" i="33" s="1"/>
  <c r="BC23" i="33"/>
  <c r="BC24" i="33" s="1"/>
  <c r="BC9" i="33" s="1"/>
  <c r="BC14" i="33" s="1"/>
  <c r="BE21" i="32"/>
  <c r="BE22" i="32" s="1"/>
  <c r="BD23" i="32"/>
  <c r="BD24" i="32" s="1"/>
  <c r="BD9" i="32" s="1"/>
  <c r="BD14" i="32" s="1"/>
  <c r="BD21" i="31"/>
  <c r="BD22" i="31" s="1"/>
  <c r="BE20" i="31" s="1"/>
  <c r="BF21" i="30"/>
  <c r="BF22" i="30" s="1"/>
  <c r="BD21" i="29"/>
  <c r="BD22" i="29" s="1"/>
  <c r="BE20" i="29" s="1"/>
  <c r="BF21" i="28"/>
  <c r="BF22" i="28" s="1"/>
  <c r="BE21" i="27"/>
  <c r="BE22" i="27" s="1"/>
  <c r="BG20" i="26"/>
  <c r="BF23" i="26"/>
  <c r="BF24" i="26" s="1"/>
  <c r="BF9" i="26" s="1"/>
  <c r="BF14" i="26" s="1"/>
  <c r="BD20" i="25"/>
  <c r="BC23" i="25"/>
  <c r="BC24" i="25" s="1"/>
  <c r="BC9" i="25" s="1"/>
  <c r="BC14" i="25" s="1"/>
  <c r="BD21" i="24"/>
  <c r="BD22" i="24" s="1"/>
  <c r="BF20" i="23"/>
  <c r="BE23" i="23"/>
  <c r="BE24" i="23" s="1"/>
  <c r="BE9" i="23" s="1"/>
  <c r="BE14" i="23" s="1"/>
  <c r="BE21" i="22"/>
  <c r="BE22" i="22" s="1"/>
  <c r="BF21" i="21"/>
  <c r="BF22" i="21" s="1"/>
  <c r="BE23" i="21"/>
  <c r="BE24" i="21" s="1"/>
  <c r="BE9" i="21" s="1"/>
  <c r="BE14" i="21" s="1"/>
  <c r="BE20" i="20"/>
  <c r="BD23" i="20"/>
  <c r="BD24" i="20" s="1"/>
  <c r="BD9" i="20" s="1"/>
  <c r="BD14" i="20" s="1"/>
  <c r="BF20" i="19"/>
  <c r="BE23" i="19"/>
  <c r="BE24" i="19" s="1"/>
  <c r="BE9" i="19" s="1"/>
  <c r="BE14" i="19" s="1"/>
  <c r="BE21" i="18"/>
  <c r="BE22" i="18" s="1"/>
  <c r="BD23" i="18"/>
  <c r="BD24" i="18" s="1"/>
  <c r="BD9" i="18" s="1"/>
  <c r="BD14" i="18" s="1"/>
  <c r="BG21" i="17"/>
  <c r="BG22" i="17" s="1"/>
  <c r="BD21" i="16"/>
  <c r="BD22" i="16" s="1"/>
  <c r="BC23" i="16"/>
  <c r="BC24" i="16" s="1"/>
  <c r="BC9" i="16" s="1"/>
  <c r="BC14" i="16" s="1"/>
  <c r="BE21" i="15"/>
  <c r="BE22" i="15" s="1"/>
  <c r="BG20" i="14"/>
  <c r="BF23" i="14"/>
  <c r="BF24" i="14" s="1"/>
  <c r="BF9" i="14" s="1"/>
  <c r="BF14" i="14" s="1"/>
  <c r="AA21" i="13"/>
  <c r="AA22" i="13" s="1"/>
  <c r="AA20" i="12"/>
  <c r="Z23" i="12"/>
  <c r="Z24" i="12" s="1"/>
  <c r="Z9" i="12" s="1"/>
  <c r="Z14" i="12" s="1"/>
  <c r="AA21" i="11"/>
  <c r="AA22" i="11" s="1"/>
  <c r="Z21" i="10"/>
  <c r="Z22" i="10" s="1"/>
  <c r="Y23" i="10"/>
  <c r="Y24" i="10" s="1"/>
  <c r="Y9" i="10" s="1"/>
  <c r="Y14" i="10" s="1"/>
  <c r="Z21" i="9"/>
  <c r="Z22" i="9" s="1"/>
  <c r="Z21" i="8"/>
  <c r="Z22" i="8" s="1"/>
  <c r="AA20" i="7"/>
  <c r="Z23" i="7"/>
  <c r="Z24" i="7" s="1"/>
  <c r="Z9" i="7" s="1"/>
  <c r="Z14" i="7" s="1"/>
  <c r="AA21" i="6"/>
  <c r="AA22" i="6" s="1"/>
  <c r="AA20" i="5"/>
  <c r="Z23" i="5"/>
  <c r="Z24" i="5" s="1"/>
  <c r="Z9" i="5" s="1"/>
  <c r="Z14" i="5" s="1"/>
  <c r="Z21" i="4"/>
  <c r="Z22" i="4" s="1"/>
  <c r="AB21" i="1"/>
  <c r="AB22" i="1" s="1"/>
  <c r="AC20" i="1" s="1"/>
  <c r="AA20" i="2"/>
  <c r="Z23" i="2"/>
  <c r="Z24" i="2" s="1"/>
  <c r="Z9" i="2" s="1"/>
  <c r="Z14" i="2" s="1"/>
  <c r="Z21" i="3"/>
  <c r="Z22" i="3" s="1"/>
  <c r="BD20" i="56" l="1"/>
  <c r="BC23" i="56"/>
  <c r="BC24" i="56" s="1"/>
  <c r="BC9" i="56" s="1"/>
  <c r="BC14" i="56" s="1"/>
  <c r="BD20" i="53"/>
  <c r="BC23" i="53"/>
  <c r="BC24" i="53" s="1"/>
  <c r="BC9" i="53" s="1"/>
  <c r="BC14" i="53" s="1"/>
  <c r="BD20" i="51"/>
  <c r="BC23" i="51"/>
  <c r="BC24" i="51" s="1"/>
  <c r="BC9" i="51" s="1"/>
  <c r="BC14" i="51" s="1"/>
  <c r="BK21" i="68"/>
  <c r="BK22" i="68"/>
  <c r="BL20" i="68" s="1"/>
  <c r="BG20" i="66"/>
  <c r="BF23" i="66"/>
  <c r="BF24" i="66" s="1"/>
  <c r="BF9" i="66" s="1"/>
  <c r="BF14" i="66" s="1"/>
  <c r="BE21" i="65"/>
  <c r="BE22" i="65" s="1"/>
  <c r="BK20" i="64"/>
  <c r="BJ23" i="64"/>
  <c r="BJ24" i="64" s="1"/>
  <c r="BJ9" i="64" s="1"/>
  <c r="BJ14" i="64" s="1"/>
  <c r="BG20" i="63"/>
  <c r="BF23" i="63"/>
  <c r="BF24" i="63" s="1"/>
  <c r="BF9" i="63" s="1"/>
  <c r="BF14" i="63" s="1"/>
  <c r="BF20" i="62"/>
  <c r="BE23" i="62"/>
  <c r="BE24" i="62" s="1"/>
  <c r="BE9" i="62" s="1"/>
  <c r="BE14" i="62" s="1"/>
  <c r="BD21" i="61"/>
  <c r="BD22" i="61" s="1"/>
  <c r="BE20" i="61" s="1"/>
  <c r="BE21" i="60"/>
  <c r="BE22" i="60" s="1"/>
  <c r="BD23" i="60"/>
  <c r="BD24" i="60" s="1"/>
  <c r="BD9" i="60" s="1"/>
  <c r="BD14" i="60" s="1"/>
  <c r="BF21" i="59"/>
  <c r="BF22" i="59" s="1"/>
  <c r="BE20" i="58"/>
  <c r="BD23" i="58"/>
  <c r="BD24" i="58" s="1"/>
  <c r="BD9" i="58" s="1"/>
  <c r="BD14" i="58" s="1"/>
  <c r="BF21" i="57"/>
  <c r="BF22" i="57" s="1"/>
  <c r="BD21" i="56"/>
  <c r="BD22" i="56" s="1"/>
  <c r="BF20" i="55"/>
  <c r="BE23" i="55"/>
  <c r="BE24" i="55" s="1"/>
  <c r="BE9" i="55" s="1"/>
  <c r="BE14" i="55" s="1"/>
  <c r="BI20" i="54"/>
  <c r="BH23" i="54"/>
  <c r="BH24" i="54" s="1"/>
  <c r="BH9" i="54" s="1"/>
  <c r="BH14" i="54" s="1"/>
  <c r="BD21" i="53"/>
  <c r="BD22" i="53" s="1"/>
  <c r="BE21" i="52"/>
  <c r="BE22" i="52" s="1"/>
  <c r="BD21" i="51"/>
  <c r="BD22" i="51" s="1"/>
  <c r="BH20" i="50"/>
  <c r="BG23" i="50"/>
  <c r="BG24" i="50" s="1"/>
  <c r="BG9" i="50" s="1"/>
  <c r="BG14" i="50" s="1"/>
  <c r="BF20" i="49"/>
  <c r="BE23" i="49"/>
  <c r="BE24" i="49" s="1"/>
  <c r="BE9" i="49" s="1"/>
  <c r="BE14" i="49" s="1"/>
  <c r="BE21" i="48"/>
  <c r="BE22" i="48" s="1"/>
  <c r="BE21" i="47"/>
  <c r="BE22" i="47" s="1"/>
  <c r="BE20" i="46"/>
  <c r="BD23" i="46"/>
  <c r="BD24" i="46" s="1"/>
  <c r="BD9" i="46" s="1"/>
  <c r="BD14" i="46" s="1"/>
  <c r="BE20" i="45"/>
  <c r="BD23" i="45"/>
  <c r="BD24" i="45" s="1"/>
  <c r="BD9" i="45" s="1"/>
  <c r="BD14" i="45" s="1"/>
  <c r="BE21" i="44"/>
  <c r="BE22" i="44" s="1"/>
  <c r="BD23" i="44"/>
  <c r="BD24" i="44" s="1"/>
  <c r="BD9" i="44" s="1"/>
  <c r="BD14" i="44" s="1"/>
  <c r="BE20" i="43"/>
  <c r="BD23" i="43"/>
  <c r="BD24" i="43" s="1"/>
  <c r="BD9" i="43" s="1"/>
  <c r="BD14" i="43" s="1"/>
  <c r="BE20" i="42"/>
  <c r="BD23" i="42"/>
  <c r="BD24" i="42" s="1"/>
  <c r="BD9" i="42" s="1"/>
  <c r="BD14" i="42" s="1"/>
  <c r="BE21" i="41"/>
  <c r="BE22" i="41" s="1"/>
  <c r="BD23" i="41"/>
  <c r="BD24" i="41" s="1"/>
  <c r="BD9" i="41" s="1"/>
  <c r="BD14" i="41" s="1"/>
  <c r="BF20" i="40"/>
  <c r="BE23" i="40"/>
  <c r="BE24" i="40" s="1"/>
  <c r="BE9" i="40" s="1"/>
  <c r="BE14" i="40" s="1"/>
  <c r="BG20" i="39"/>
  <c r="BF23" i="39"/>
  <c r="BF24" i="39" s="1"/>
  <c r="BF9" i="39" s="1"/>
  <c r="BF14" i="39" s="1"/>
  <c r="BF21" i="38"/>
  <c r="BF22" i="38" s="1"/>
  <c r="BG20" i="36"/>
  <c r="BF23" i="36"/>
  <c r="BF24" i="36" s="1"/>
  <c r="BF9" i="36" s="1"/>
  <c r="BF14" i="36" s="1"/>
  <c r="BF21" i="35"/>
  <c r="BF22" i="35" s="1"/>
  <c r="BE23" i="35"/>
  <c r="BE24" i="35" s="1"/>
  <c r="BE9" i="35" s="1"/>
  <c r="BE14" i="35" s="1"/>
  <c r="BG21" i="34"/>
  <c r="BG22" i="34" s="1"/>
  <c r="BE20" i="33"/>
  <c r="BD23" i="33"/>
  <c r="BD24" i="33" s="1"/>
  <c r="BD9" i="33" s="1"/>
  <c r="BD14" i="33" s="1"/>
  <c r="BF20" i="32"/>
  <c r="BE23" i="32"/>
  <c r="BE24" i="32" s="1"/>
  <c r="BE9" i="32" s="1"/>
  <c r="BE14" i="32" s="1"/>
  <c r="BE21" i="31"/>
  <c r="BE22" i="31" s="1"/>
  <c r="BD23" i="31"/>
  <c r="BD24" i="31" s="1"/>
  <c r="BD9" i="31" s="1"/>
  <c r="BD14" i="31" s="1"/>
  <c r="BG20" i="30"/>
  <c r="BF23" i="30"/>
  <c r="BF24" i="30" s="1"/>
  <c r="BF9" i="30" s="1"/>
  <c r="BF14" i="30" s="1"/>
  <c r="BE21" i="29"/>
  <c r="BE22" i="29" s="1"/>
  <c r="BD23" i="29"/>
  <c r="BD24" i="29" s="1"/>
  <c r="BD9" i="29" s="1"/>
  <c r="BD14" i="29" s="1"/>
  <c r="BG20" i="28"/>
  <c r="BF23" i="28"/>
  <c r="BF24" i="28" s="1"/>
  <c r="BF9" i="28" s="1"/>
  <c r="BF14" i="28" s="1"/>
  <c r="BF20" i="27"/>
  <c r="BE23" i="27"/>
  <c r="BE24" i="27" s="1"/>
  <c r="BE9" i="27" s="1"/>
  <c r="BE14" i="27" s="1"/>
  <c r="BG21" i="26"/>
  <c r="BG22" i="26" s="1"/>
  <c r="BD21" i="25"/>
  <c r="BD22" i="25" s="1"/>
  <c r="BE20" i="24"/>
  <c r="BD23" i="24"/>
  <c r="BD24" i="24" s="1"/>
  <c r="BD9" i="24" s="1"/>
  <c r="BD14" i="24" s="1"/>
  <c r="BF21" i="23"/>
  <c r="BF22" i="23" s="1"/>
  <c r="BF20" i="22"/>
  <c r="BE23" i="22"/>
  <c r="BE24" i="22" s="1"/>
  <c r="BE9" i="22" s="1"/>
  <c r="BE14" i="22" s="1"/>
  <c r="BG20" i="21"/>
  <c r="BF23" i="21"/>
  <c r="BF24" i="21" s="1"/>
  <c r="BF9" i="21" s="1"/>
  <c r="BF14" i="21" s="1"/>
  <c r="BE21" i="20"/>
  <c r="BE22" i="20" s="1"/>
  <c r="BF21" i="19"/>
  <c r="BF22" i="19" s="1"/>
  <c r="BG20" i="19" s="1"/>
  <c r="BF20" i="18"/>
  <c r="BE23" i="18"/>
  <c r="BE24" i="18" s="1"/>
  <c r="BE9" i="18" s="1"/>
  <c r="BE14" i="18" s="1"/>
  <c r="BH20" i="17"/>
  <c r="BG23" i="17"/>
  <c r="BG24" i="17" s="1"/>
  <c r="BG9" i="17" s="1"/>
  <c r="BG14" i="17" s="1"/>
  <c r="BE20" i="16"/>
  <c r="BD23" i="16"/>
  <c r="BD24" i="16" s="1"/>
  <c r="BD9" i="16" s="1"/>
  <c r="BD14" i="16" s="1"/>
  <c r="BF20" i="15"/>
  <c r="BE23" i="15"/>
  <c r="BE24" i="15" s="1"/>
  <c r="BE9" i="15" s="1"/>
  <c r="BE14" i="15" s="1"/>
  <c r="BG21" i="14"/>
  <c r="BG22" i="14" s="1"/>
  <c r="BH20" i="14" s="1"/>
  <c r="AB20" i="13"/>
  <c r="AA23" i="13"/>
  <c r="AA24" i="13" s="1"/>
  <c r="AA9" i="13" s="1"/>
  <c r="AA14" i="13" s="1"/>
  <c r="AA21" i="12"/>
  <c r="AA22" i="12" s="1"/>
  <c r="AB20" i="11"/>
  <c r="AA23" i="11"/>
  <c r="AA24" i="11" s="1"/>
  <c r="AA9" i="11" s="1"/>
  <c r="AA14" i="11" s="1"/>
  <c r="AA20" i="10"/>
  <c r="Z23" i="10"/>
  <c r="Z24" i="10" s="1"/>
  <c r="Z9" i="10" s="1"/>
  <c r="Z14" i="10" s="1"/>
  <c r="AA20" i="9"/>
  <c r="Z23" i="9"/>
  <c r="Z24" i="9" s="1"/>
  <c r="Z9" i="9" s="1"/>
  <c r="Z14" i="9" s="1"/>
  <c r="AA20" i="8"/>
  <c r="Z23" i="8"/>
  <c r="Z24" i="8" s="1"/>
  <c r="Z9" i="8" s="1"/>
  <c r="Z14" i="8" s="1"/>
  <c r="AA21" i="7"/>
  <c r="AA22" i="7" s="1"/>
  <c r="AB20" i="6"/>
  <c r="AA23" i="6"/>
  <c r="AA24" i="6" s="1"/>
  <c r="AA9" i="6" s="1"/>
  <c r="AA14" i="6" s="1"/>
  <c r="AA21" i="5"/>
  <c r="AA22" i="5" s="1"/>
  <c r="AA20" i="4"/>
  <c r="Z23" i="4"/>
  <c r="Z24" i="4" s="1"/>
  <c r="Z9" i="4" s="1"/>
  <c r="Z14" i="4" s="1"/>
  <c r="AC21" i="1"/>
  <c r="AC22" i="1" s="1"/>
  <c r="AB23" i="1"/>
  <c r="AB24" i="1" s="1"/>
  <c r="AB9" i="1" s="1"/>
  <c r="AB14" i="1" s="1"/>
  <c r="AA21" i="2"/>
  <c r="AA22" i="2" s="1"/>
  <c r="AA20" i="3"/>
  <c r="Z23" i="3"/>
  <c r="Z24" i="3" s="1"/>
  <c r="Z9" i="3" s="1"/>
  <c r="Z14" i="3" s="1"/>
  <c r="BL21" i="68" l="1"/>
  <c r="BL22" i="68" s="1"/>
  <c r="BK23" i="68"/>
  <c r="BK24" i="68" s="1"/>
  <c r="BK9" i="68" s="1"/>
  <c r="BK14" i="68" s="1"/>
  <c r="BG21" i="66"/>
  <c r="BG22" i="66" s="1"/>
  <c r="BF20" i="65"/>
  <c r="BE23" i="65"/>
  <c r="BE24" i="65" s="1"/>
  <c r="BE9" i="65" s="1"/>
  <c r="BE14" i="65" s="1"/>
  <c r="BK21" i="64"/>
  <c r="BK22" i="64" s="1"/>
  <c r="BL20" i="64" s="1"/>
  <c r="BG21" i="63"/>
  <c r="BG22" i="63" s="1"/>
  <c r="BF21" i="62"/>
  <c r="BF22" i="62" s="1"/>
  <c r="BE21" i="61"/>
  <c r="BE22" i="61" s="1"/>
  <c r="BD23" i="61"/>
  <c r="BD24" i="61" s="1"/>
  <c r="BD9" i="61" s="1"/>
  <c r="BD14" i="61" s="1"/>
  <c r="BF20" i="60"/>
  <c r="BE23" i="60"/>
  <c r="BE24" i="60" s="1"/>
  <c r="BE9" i="60" s="1"/>
  <c r="BE14" i="60" s="1"/>
  <c r="BG20" i="59"/>
  <c r="BF23" i="59"/>
  <c r="BF24" i="59" s="1"/>
  <c r="BF9" i="59" s="1"/>
  <c r="BF14" i="59" s="1"/>
  <c r="BE21" i="58"/>
  <c r="BE22" i="58" s="1"/>
  <c r="BG20" i="57"/>
  <c r="BF23" i="57"/>
  <c r="BF24" i="57" s="1"/>
  <c r="BF9" i="57" s="1"/>
  <c r="BF14" i="57" s="1"/>
  <c r="BE20" i="56"/>
  <c r="BD23" i="56"/>
  <c r="BD24" i="56" s="1"/>
  <c r="BD9" i="56" s="1"/>
  <c r="BD14" i="56" s="1"/>
  <c r="BF21" i="55"/>
  <c r="BF22" i="55" s="1"/>
  <c r="BI21" i="54"/>
  <c r="BI22" i="54" s="1"/>
  <c r="BE20" i="53"/>
  <c r="BD23" i="53"/>
  <c r="BD24" i="53" s="1"/>
  <c r="BD9" i="53" s="1"/>
  <c r="BD14" i="53" s="1"/>
  <c r="BF20" i="52"/>
  <c r="BE23" i="52"/>
  <c r="BE24" i="52" s="1"/>
  <c r="BE9" i="52" s="1"/>
  <c r="BE14" i="52" s="1"/>
  <c r="BE20" i="51"/>
  <c r="BD23" i="51"/>
  <c r="BD24" i="51" s="1"/>
  <c r="BD9" i="51" s="1"/>
  <c r="BD14" i="51" s="1"/>
  <c r="BH21" i="50"/>
  <c r="BH22" i="50" s="1"/>
  <c r="BF21" i="49"/>
  <c r="BF22" i="49" s="1"/>
  <c r="BF20" i="48"/>
  <c r="BE23" i="48"/>
  <c r="BE24" i="48" s="1"/>
  <c r="BE9" i="48" s="1"/>
  <c r="BE14" i="48" s="1"/>
  <c r="BF20" i="47"/>
  <c r="BE23" i="47"/>
  <c r="BE24" i="47" s="1"/>
  <c r="BE9" i="47" s="1"/>
  <c r="BE14" i="47" s="1"/>
  <c r="BE21" i="46"/>
  <c r="BE22" i="46" s="1"/>
  <c r="BE21" i="45"/>
  <c r="BE22" i="45" s="1"/>
  <c r="BF20" i="44"/>
  <c r="BE23" i="44"/>
  <c r="BE24" i="44" s="1"/>
  <c r="BE9" i="44" s="1"/>
  <c r="BE14" i="44" s="1"/>
  <c r="BE21" i="43"/>
  <c r="BE22" i="43" s="1"/>
  <c r="BE21" i="42"/>
  <c r="BE22" i="42" s="1"/>
  <c r="BF20" i="41"/>
  <c r="BE23" i="41"/>
  <c r="BE24" i="41" s="1"/>
  <c r="BE9" i="41" s="1"/>
  <c r="BE14" i="41" s="1"/>
  <c r="BF21" i="40"/>
  <c r="BF22" i="40" s="1"/>
  <c r="BG21" i="39"/>
  <c r="BG22" i="39" s="1"/>
  <c r="BG20" i="38"/>
  <c r="BF23" i="38"/>
  <c r="BF24" i="38" s="1"/>
  <c r="BF9" i="38" s="1"/>
  <c r="BF14" i="38" s="1"/>
  <c r="BG21" i="36"/>
  <c r="BG22" i="36" s="1"/>
  <c r="BG20" i="35"/>
  <c r="BF23" i="35"/>
  <c r="BF24" i="35" s="1"/>
  <c r="BF9" i="35" s="1"/>
  <c r="BF14" i="35" s="1"/>
  <c r="BH20" i="34"/>
  <c r="BG23" i="34"/>
  <c r="BG24" i="34" s="1"/>
  <c r="BG9" i="34" s="1"/>
  <c r="BG14" i="34" s="1"/>
  <c r="BE21" i="33"/>
  <c r="BE22" i="33" s="1"/>
  <c r="BF21" i="32"/>
  <c r="BF22" i="32" s="1"/>
  <c r="BF20" i="31"/>
  <c r="BE23" i="31"/>
  <c r="BE24" i="31" s="1"/>
  <c r="BE9" i="31" s="1"/>
  <c r="BE14" i="31" s="1"/>
  <c r="BG21" i="30"/>
  <c r="BG22" i="30" s="1"/>
  <c r="BF20" i="29"/>
  <c r="BE23" i="29"/>
  <c r="BE24" i="29" s="1"/>
  <c r="BE9" i="29" s="1"/>
  <c r="BE14" i="29" s="1"/>
  <c r="BG21" i="28"/>
  <c r="BG22" i="28" s="1"/>
  <c r="BF21" i="27"/>
  <c r="BF22" i="27" s="1"/>
  <c r="BH20" i="26"/>
  <c r="BG23" i="26"/>
  <c r="BG24" i="26" s="1"/>
  <c r="BG9" i="26" s="1"/>
  <c r="BG14" i="26" s="1"/>
  <c r="BE20" i="25"/>
  <c r="BD23" i="25"/>
  <c r="BD24" i="25" s="1"/>
  <c r="BD9" i="25" s="1"/>
  <c r="BD14" i="25" s="1"/>
  <c r="BE21" i="24"/>
  <c r="BE22" i="24" s="1"/>
  <c r="BG20" i="23"/>
  <c r="BF23" i="23"/>
  <c r="BF24" i="23" s="1"/>
  <c r="BF9" i="23" s="1"/>
  <c r="BF14" i="23" s="1"/>
  <c r="BF21" i="22"/>
  <c r="BF22" i="22" s="1"/>
  <c r="BG21" i="21"/>
  <c r="BG22" i="21" s="1"/>
  <c r="BF20" i="20"/>
  <c r="BE23" i="20"/>
  <c r="BE24" i="20" s="1"/>
  <c r="BE9" i="20" s="1"/>
  <c r="BE14" i="20" s="1"/>
  <c r="BG21" i="19"/>
  <c r="BG22" i="19" s="1"/>
  <c r="BF23" i="19"/>
  <c r="BF24" i="19" s="1"/>
  <c r="BF9" i="19" s="1"/>
  <c r="BF14" i="19" s="1"/>
  <c r="BF21" i="18"/>
  <c r="BF22" i="18" s="1"/>
  <c r="BH21" i="17"/>
  <c r="BH22" i="17" s="1"/>
  <c r="BE21" i="16"/>
  <c r="BE22" i="16" s="1"/>
  <c r="BF21" i="15"/>
  <c r="BF22" i="15" s="1"/>
  <c r="BH21" i="14"/>
  <c r="BH22" i="14" s="1"/>
  <c r="BG23" i="14"/>
  <c r="BG24" i="14" s="1"/>
  <c r="BG9" i="14" s="1"/>
  <c r="BG14" i="14" s="1"/>
  <c r="AB21" i="13"/>
  <c r="AB22" i="13" s="1"/>
  <c r="AB20" i="12"/>
  <c r="AA23" i="12"/>
  <c r="AA24" i="12" s="1"/>
  <c r="AA9" i="12" s="1"/>
  <c r="AA14" i="12" s="1"/>
  <c r="AB21" i="11"/>
  <c r="AB22" i="11" s="1"/>
  <c r="AA21" i="10"/>
  <c r="AA22" i="10" s="1"/>
  <c r="AA21" i="9"/>
  <c r="AA22" i="9" s="1"/>
  <c r="AA21" i="8"/>
  <c r="AA22" i="8" s="1"/>
  <c r="AB20" i="7"/>
  <c r="AA23" i="7"/>
  <c r="AA24" i="7" s="1"/>
  <c r="AA9" i="7" s="1"/>
  <c r="AA14" i="7" s="1"/>
  <c r="AB21" i="6"/>
  <c r="AB22" i="6" s="1"/>
  <c r="AB20" i="5"/>
  <c r="AA23" i="5"/>
  <c r="AA24" i="5" s="1"/>
  <c r="AA9" i="5" s="1"/>
  <c r="AA14" i="5" s="1"/>
  <c r="AA21" i="4"/>
  <c r="AA22" i="4" s="1"/>
  <c r="AD20" i="1"/>
  <c r="AC23" i="1"/>
  <c r="AC24" i="1" s="1"/>
  <c r="AC9" i="1" s="1"/>
  <c r="AC14" i="1" s="1"/>
  <c r="AB20" i="2"/>
  <c r="AA23" i="2"/>
  <c r="AA24" i="2" s="1"/>
  <c r="AA9" i="2" s="1"/>
  <c r="AA14" i="2" s="1"/>
  <c r="AA21" i="3"/>
  <c r="AA22" i="3" s="1"/>
  <c r="BM20" i="68" l="1"/>
  <c r="BL23" i="68"/>
  <c r="BL24" i="68" s="1"/>
  <c r="BL9" i="68" s="1"/>
  <c r="BL14" i="68" s="1"/>
  <c r="BH20" i="66"/>
  <c r="BG23" i="66"/>
  <c r="BG24" i="66" s="1"/>
  <c r="BG9" i="66" s="1"/>
  <c r="BG14" i="66" s="1"/>
  <c r="BF21" i="65"/>
  <c r="BF22" i="65" s="1"/>
  <c r="BL21" i="64"/>
  <c r="BL22" i="64" s="1"/>
  <c r="BK23" i="64"/>
  <c r="BK24" i="64" s="1"/>
  <c r="BK9" i="64" s="1"/>
  <c r="BK14" i="64" s="1"/>
  <c r="BH20" i="63"/>
  <c r="BG23" i="63"/>
  <c r="BG24" i="63" s="1"/>
  <c r="BG9" i="63" s="1"/>
  <c r="BG14" i="63" s="1"/>
  <c r="BG20" i="62"/>
  <c r="BF23" i="62"/>
  <c r="BF24" i="62" s="1"/>
  <c r="BF9" i="62" s="1"/>
  <c r="BF14" i="62" s="1"/>
  <c r="BF20" i="61"/>
  <c r="BE23" i="61"/>
  <c r="BE24" i="61" s="1"/>
  <c r="BE9" i="61" s="1"/>
  <c r="BE14" i="61" s="1"/>
  <c r="BF21" i="60"/>
  <c r="BF22" i="60" s="1"/>
  <c r="BG21" i="59"/>
  <c r="BG22" i="59" s="1"/>
  <c r="BF20" i="58"/>
  <c r="BE23" i="58"/>
  <c r="BE24" i="58" s="1"/>
  <c r="BE9" i="58" s="1"/>
  <c r="BE14" i="58" s="1"/>
  <c r="BG21" i="57"/>
  <c r="BG22" i="57" s="1"/>
  <c r="BE21" i="56"/>
  <c r="BE22" i="56" s="1"/>
  <c r="BG20" i="55"/>
  <c r="BF23" i="55"/>
  <c r="BF24" i="55" s="1"/>
  <c r="BF9" i="55" s="1"/>
  <c r="BF14" i="55" s="1"/>
  <c r="BJ20" i="54"/>
  <c r="BI23" i="54"/>
  <c r="BI24" i="54" s="1"/>
  <c r="BI9" i="54" s="1"/>
  <c r="BI14" i="54" s="1"/>
  <c r="BE21" i="53"/>
  <c r="BE22" i="53" s="1"/>
  <c r="BF21" i="52"/>
  <c r="BF22" i="52" s="1"/>
  <c r="BE21" i="51"/>
  <c r="BE22" i="51" s="1"/>
  <c r="BI20" i="50"/>
  <c r="BH23" i="50"/>
  <c r="BH24" i="50" s="1"/>
  <c r="BH9" i="50" s="1"/>
  <c r="BH14" i="50" s="1"/>
  <c r="BG20" i="49"/>
  <c r="BF23" i="49"/>
  <c r="BF24" i="49" s="1"/>
  <c r="BF9" i="49" s="1"/>
  <c r="BF14" i="49" s="1"/>
  <c r="BF21" i="48"/>
  <c r="BF22" i="48" s="1"/>
  <c r="BF21" i="47"/>
  <c r="BF22" i="47" s="1"/>
  <c r="BF20" i="46"/>
  <c r="BE23" i="46"/>
  <c r="BE24" i="46" s="1"/>
  <c r="BE9" i="46" s="1"/>
  <c r="BE14" i="46" s="1"/>
  <c r="BF20" i="45"/>
  <c r="BE23" i="45"/>
  <c r="BE24" i="45" s="1"/>
  <c r="BE9" i="45" s="1"/>
  <c r="BE14" i="45" s="1"/>
  <c r="BF21" i="44"/>
  <c r="BF22" i="44" s="1"/>
  <c r="BF20" i="43"/>
  <c r="BE23" i="43"/>
  <c r="BE24" i="43" s="1"/>
  <c r="BE9" i="43" s="1"/>
  <c r="BE14" i="43" s="1"/>
  <c r="BF20" i="42"/>
  <c r="BE23" i="42"/>
  <c r="BE24" i="42" s="1"/>
  <c r="BE9" i="42" s="1"/>
  <c r="BE14" i="42" s="1"/>
  <c r="BF21" i="41"/>
  <c r="BF22" i="41" s="1"/>
  <c r="BG20" i="40"/>
  <c r="BF23" i="40"/>
  <c r="BF24" i="40" s="1"/>
  <c r="BF9" i="40" s="1"/>
  <c r="BF14" i="40" s="1"/>
  <c r="BH20" i="39"/>
  <c r="BG23" i="39"/>
  <c r="BG24" i="39" s="1"/>
  <c r="BG9" i="39" s="1"/>
  <c r="BG14" i="39" s="1"/>
  <c r="BG21" i="38"/>
  <c r="BG22" i="38" s="1"/>
  <c r="BH20" i="36"/>
  <c r="BG23" i="36"/>
  <c r="BG24" i="36" s="1"/>
  <c r="BG9" i="36" s="1"/>
  <c r="BG14" i="36" s="1"/>
  <c r="BG21" i="35"/>
  <c r="BG22" i="35" s="1"/>
  <c r="BH21" i="34"/>
  <c r="BH22" i="34" s="1"/>
  <c r="BF20" i="33"/>
  <c r="BE23" i="33"/>
  <c r="BE24" i="33" s="1"/>
  <c r="BE9" i="33" s="1"/>
  <c r="BE14" i="33" s="1"/>
  <c r="BG20" i="32"/>
  <c r="BF23" i="32"/>
  <c r="BF24" i="32" s="1"/>
  <c r="BF9" i="32" s="1"/>
  <c r="BF14" i="32" s="1"/>
  <c r="BF21" i="31"/>
  <c r="BF22" i="31" s="1"/>
  <c r="BH20" i="30"/>
  <c r="BG23" i="30"/>
  <c r="BG24" i="30" s="1"/>
  <c r="BG9" i="30" s="1"/>
  <c r="BG14" i="30" s="1"/>
  <c r="BF21" i="29"/>
  <c r="BF22" i="29" s="1"/>
  <c r="BH20" i="28"/>
  <c r="BG23" i="28"/>
  <c r="BG24" i="28" s="1"/>
  <c r="BG9" i="28" s="1"/>
  <c r="BG14" i="28" s="1"/>
  <c r="BG20" i="27"/>
  <c r="BF23" i="27"/>
  <c r="BF24" i="27" s="1"/>
  <c r="BF9" i="27" s="1"/>
  <c r="BF14" i="27" s="1"/>
  <c r="BH21" i="26"/>
  <c r="BH22" i="26" s="1"/>
  <c r="BE21" i="25"/>
  <c r="BE22" i="25" s="1"/>
  <c r="BF20" i="24"/>
  <c r="BE23" i="24"/>
  <c r="BE24" i="24" s="1"/>
  <c r="BE9" i="24" s="1"/>
  <c r="BE14" i="24" s="1"/>
  <c r="BG21" i="23"/>
  <c r="BG22" i="23" s="1"/>
  <c r="BG20" i="22"/>
  <c r="BF23" i="22"/>
  <c r="BF24" i="22" s="1"/>
  <c r="BF9" i="22" s="1"/>
  <c r="BF14" i="22" s="1"/>
  <c r="BH20" i="21"/>
  <c r="BG23" i="21"/>
  <c r="BG24" i="21" s="1"/>
  <c r="BG9" i="21" s="1"/>
  <c r="BG14" i="21" s="1"/>
  <c r="BF21" i="20"/>
  <c r="BF22" i="20" s="1"/>
  <c r="BH20" i="19"/>
  <c r="BG23" i="19"/>
  <c r="BG24" i="19" s="1"/>
  <c r="BG9" i="19" s="1"/>
  <c r="BG14" i="19" s="1"/>
  <c r="BG20" i="18"/>
  <c r="BF23" i="18"/>
  <c r="BF24" i="18" s="1"/>
  <c r="BF9" i="18" s="1"/>
  <c r="BF14" i="18" s="1"/>
  <c r="BI20" i="17"/>
  <c r="BH23" i="17"/>
  <c r="BH24" i="17" s="1"/>
  <c r="BH9" i="17" s="1"/>
  <c r="BH14" i="17" s="1"/>
  <c r="BF20" i="16"/>
  <c r="BE23" i="16"/>
  <c r="BE24" i="16" s="1"/>
  <c r="BE9" i="16" s="1"/>
  <c r="BE14" i="16" s="1"/>
  <c r="BG20" i="15"/>
  <c r="BF23" i="15"/>
  <c r="BF24" i="15" s="1"/>
  <c r="BF9" i="15" s="1"/>
  <c r="BF14" i="15" s="1"/>
  <c r="BI20" i="14"/>
  <c r="BH23" i="14"/>
  <c r="BH24" i="14" s="1"/>
  <c r="BH9" i="14" s="1"/>
  <c r="BH14" i="14" s="1"/>
  <c r="AC20" i="13"/>
  <c r="AB23" i="13"/>
  <c r="AB24" i="13" s="1"/>
  <c r="AB9" i="13" s="1"/>
  <c r="AB14" i="13" s="1"/>
  <c r="AB21" i="12"/>
  <c r="AB22" i="12" s="1"/>
  <c r="AC20" i="11"/>
  <c r="AB23" i="11"/>
  <c r="AB24" i="11" s="1"/>
  <c r="AB9" i="11" s="1"/>
  <c r="AB14" i="11" s="1"/>
  <c r="AB20" i="10"/>
  <c r="AA23" i="10"/>
  <c r="AA24" i="10" s="1"/>
  <c r="AA9" i="10" s="1"/>
  <c r="AA14" i="10" s="1"/>
  <c r="AB20" i="9"/>
  <c r="AA23" i="9"/>
  <c r="AA24" i="9" s="1"/>
  <c r="AA9" i="9" s="1"/>
  <c r="AA14" i="9" s="1"/>
  <c r="AB20" i="8"/>
  <c r="AA23" i="8"/>
  <c r="AA24" i="8" s="1"/>
  <c r="AA9" i="8" s="1"/>
  <c r="AA14" i="8" s="1"/>
  <c r="AB21" i="7"/>
  <c r="AB22" i="7" s="1"/>
  <c r="AC20" i="6"/>
  <c r="AB23" i="6"/>
  <c r="AB24" i="6" s="1"/>
  <c r="AB9" i="6" s="1"/>
  <c r="AB14" i="6" s="1"/>
  <c r="AB21" i="5"/>
  <c r="AB22" i="5" s="1"/>
  <c r="AB20" i="4"/>
  <c r="AA23" i="4"/>
  <c r="AA24" i="4" s="1"/>
  <c r="AA9" i="4" s="1"/>
  <c r="AA14" i="4" s="1"/>
  <c r="AD21" i="1"/>
  <c r="AD22" i="1" s="1"/>
  <c r="AB21" i="2"/>
  <c r="AB22" i="2" s="1"/>
  <c r="AC20" i="2" s="1"/>
  <c r="AB20" i="3"/>
  <c r="AA23" i="3"/>
  <c r="AA24" i="3" s="1"/>
  <c r="AA9" i="3" s="1"/>
  <c r="AA14" i="3" s="1"/>
  <c r="BM21" i="68" l="1"/>
  <c r="BM22" i="68"/>
  <c r="BN20" i="68" s="1"/>
  <c r="BH21" i="66"/>
  <c r="BH22" i="66" s="1"/>
  <c r="BG20" i="65"/>
  <c r="BF23" i="65"/>
  <c r="BF24" i="65" s="1"/>
  <c r="BF9" i="65" s="1"/>
  <c r="BF14" i="65" s="1"/>
  <c r="BM20" i="64"/>
  <c r="BL23" i="64"/>
  <c r="BL24" i="64" s="1"/>
  <c r="BL9" i="64" s="1"/>
  <c r="BL14" i="64" s="1"/>
  <c r="BH21" i="63"/>
  <c r="BH22" i="63" s="1"/>
  <c r="BG21" i="62"/>
  <c r="BG22" i="62" s="1"/>
  <c r="BF21" i="61"/>
  <c r="BF22" i="61" s="1"/>
  <c r="BG20" i="60"/>
  <c r="BF23" i="60"/>
  <c r="BF24" i="60" s="1"/>
  <c r="BF9" i="60" s="1"/>
  <c r="BF14" i="60" s="1"/>
  <c r="BH20" i="59"/>
  <c r="BG23" i="59"/>
  <c r="BG24" i="59" s="1"/>
  <c r="BG9" i="59" s="1"/>
  <c r="BG14" i="59" s="1"/>
  <c r="BF21" i="58"/>
  <c r="BF22" i="58" s="1"/>
  <c r="BH20" i="57"/>
  <c r="BG23" i="57"/>
  <c r="BG24" i="57" s="1"/>
  <c r="BG9" i="57" s="1"/>
  <c r="BG14" i="57" s="1"/>
  <c r="BF20" i="56"/>
  <c r="BE23" i="56"/>
  <c r="BE24" i="56" s="1"/>
  <c r="BE9" i="56" s="1"/>
  <c r="BE14" i="56" s="1"/>
  <c r="BG21" i="55"/>
  <c r="BG22" i="55" s="1"/>
  <c r="BJ21" i="54"/>
  <c r="BJ22" i="54" s="1"/>
  <c r="BF20" i="53"/>
  <c r="BE23" i="53"/>
  <c r="BE24" i="53" s="1"/>
  <c r="BE9" i="53" s="1"/>
  <c r="BE14" i="53" s="1"/>
  <c r="BG20" i="52"/>
  <c r="BF23" i="52"/>
  <c r="BF24" i="52" s="1"/>
  <c r="BF9" i="52" s="1"/>
  <c r="BF14" i="52" s="1"/>
  <c r="BF20" i="51"/>
  <c r="BE23" i="51"/>
  <c r="BE24" i="51" s="1"/>
  <c r="BE9" i="51" s="1"/>
  <c r="BE14" i="51" s="1"/>
  <c r="BI21" i="50"/>
  <c r="BI22" i="50" s="1"/>
  <c r="BG21" i="49"/>
  <c r="BG22" i="49" s="1"/>
  <c r="BG20" i="48"/>
  <c r="BF23" i="48"/>
  <c r="BF24" i="48" s="1"/>
  <c r="BF9" i="48" s="1"/>
  <c r="BF14" i="48" s="1"/>
  <c r="BG20" i="47"/>
  <c r="BF23" i="47"/>
  <c r="BF24" i="47" s="1"/>
  <c r="BF9" i="47" s="1"/>
  <c r="BF14" i="47" s="1"/>
  <c r="BF21" i="46"/>
  <c r="BF22" i="46" s="1"/>
  <c r="BF21" i="45"/>
  <c r="BF22" i="45" s="1"/>
  <c r="BG20" i="44"/>
  <c r="BF23" i="44"/>
  <c r="BF24" i="44" s="1"/>
  <c r="BF9" i="44" s="1"/>
  <c r="BF14" i="44" s="1"/>
  <c r="BF21" i="43"/>
  <c r="BF22" i="43" s="1"/>
  <c r="BF21" i="42"/>
  <c r="BF22" i="42" s="1"/>
  <c r="BG20" i="41"/>
  <c r="BF23" i="41"/>
  <c r="BF24" i="41" s="1"/>
  <c r="BF9" i="41" s="1"/>
  <c r="BF14" i="41" s="1"/>
  <c r="BG21" i="40"/>
  <c r="BG22" i="40" s="1"/>
  <c r="BH21" i="39"/>
  <c r="BH22" i="39" s="1"/>
  <c r="BH20" i="38"/>
  <c r="BG23" i="38"/>
  <c r="BG24" i="38" s="1"/>
  <c r="BG9" i="38" s="1"/>
  <c r="BG14" i="38" s="1"/>
  <c r="BH21" i="36"/>
  <c r="BH22" i="36" s="1"/>
  <c r="BH20" i="35"/>
  <c r="BG23" i="35"/>
  <c r="BG24" i="35" s="1"/>
  <c r="BG9" i="35" s="1"/>
  <c r="BG14" i="35" s="1"/>
  <c r="BI20" i="34"/>
  <c r="BH23" i="34"/>
  <c r="BH24" i="34" s="1"/>
  <c r="BH9" i="34" s="1"/>
  <c r="BH14" i="34" s="1"/>
  <c r="BF21" i="33"/>
  <c r="BF22" i="33" s="1"/>
  <c r="BG21" i="32"/>
  <c r="BG22" i="32" s="1"/>
  <c r="BG20" i="31"/>
  <c r="BF23" i="31"/>
  <c r="BF24" i="31" s="1"/>
  <c r="BF9" i="31" s="1"/>
  <c r="BF14" i="31" s="1"/>
  <c r="BH21" i="30"/>
  <c r="BH22" i="30" s="1"/>
  <c r="BG20" i="29"/>
  <c r="BF23" i="29"/>
  <c r="BF24" i="29" s="1"/>
  <c r="BF9" i="29" s="1"/>
  <c r="BF14" i="29" s="1"/>
  <c r="BH21" i="28"/>
  <c r="BH22" i="28" s="1"/>
  <c r="BG21" i="27"/>
  <c r="BG22" i="27" s="1"/>
  <c r="BI20" i="26"/>
  <c r="BH23" i="26"/>
  <c r="BH24" i="26" s="1"/>
  <c r="BH9" i="26" s="1"/>
  <c r="BH14" i="26" s="1"/>
  <c r="BF20" i="25"/>
  <c r="BE23" i="25"/>
  <c r="BE24" i="25" s="1"/>
  <c r="BE9" i="25" s="1"/>
  <c r="BE14" i="25" s="1"/>
  <c r="BF21" i="24"/>
  <c r="BF22" i="24" s="1"/>
  <c r="BH20" i="23"/>
  <c r="BG23" i="23"/>
  <c r="BG24" i="23" s="1"/>
  <c r="BG9" i="23" s="1"/>
  <c r="BG14" i="23" s="1"/>
  <c r="BG21" i="22"/>
  <c r="BG22" i="22" s="1"/>
  <c r="BH21" i="21"/>
  <c r="BH22" i="21" s="1"/>
  <c r="BG20" i="20"/>
  <c r="BF23" i="20"/>
  <c r="BF24" i="20" s="1"/>
  <c r="BF9" i="20" s="1"/>
  <c r="BF14" i="20" s="1"/>
  <c r="BH21" i="19"/>
  <c r="BH22" i="19" s="1"/>
  <c r="BG21" i="18"/>
  <c r="BG22" i="18" s="1"/>
  <c r="BI21" i="17"/>
  <c r="BI22" i="17" s="1"/>
  <c r="BF21" i="16"/>
  <c r="BF22" i="16" s="1"/>
  <c r="BG21" i="15"/>
  <c r="BG22" i="15"/>
  <c r="BH20" i="15" s="1"/>
  <c r="BI21" i="14"/>
  <c r="BI22" i="14"/>
  <c r="BJ20" i="14" s="1"/>
  <c r="AC21" i="13"/>
  <c r="AC22" i="13" s="1"/>
  <c r="AC20" i="12"/>
  <c r="AB23" i="12"/>
  <c r="AB24" i="12" s="1"/>
  <c r="AB9" i="12" s="1"/>
  <c r="AB14" i="12" s="1"/>
  <c r="AC21" i="11"/>
  <c r="AC22" i="11" s="1"/>
  <c r="AB21" i="10"/>
  <c r="AB22" i="10" s="1"/>
  <c r="AB21" i="9"/>
  <c r="AB22" i="9" s="1"/>
  <c r="AB21" i="8"/>
  <c r="AB22" i="8" s="1"/>
  <c r="AC20" i="7"/>
  <c r="AB23" i="7"/>
  <c r="AB24" i="7" s="1"/>
  <c r="AB9" i="7" s="1"/>
  <c r="AB14" i="7" s="1"/>
  <c r="AC21" i="6"/>
  <c r="AC22" i="6" s="1"/>
  <c r="AC20" i="5"/>
  <c r="AB23" i="5"/>
  <c r="AB24" i="5" s="1"/>
  <c r="AB9" i="5" s="1"/>
  <c r="AB14" i="5" s="1"/>
  <c r="AB21" i="4"/>
  <c r="AB22" i="4" s="1"/>
  <c r="AE20" i="1"/>
  <c r="AD23" i="1"/>
  <c r="AD24" i="1" s="1"/>
  <c r="AD9" i="1" s="1"/>
  <c r="AD14" i="1" s="1"/>
  <c r="AC21" i="2"/>
  <c r="AC22" i="2" s="1"/>
  <c r="AB23" i="2"/>
  <c r="AB24" i="2" s="1"/>
  <c r="AB9" i="2" s="1"/>
  <c r="AB14" i="2" s="1"/>
  <c r="AB21" i="3"/>
  <c r="AB22" i="3" s="1"/>
  <c r="AC20" i="3" s="1"/>
  <c r="BN21" i="68" l="1"/>
  <c r="BN22" i="68" s="1"/>
  <c r="BM23" i="68"/>
  <c r="BM24" i="68" s="1"/>
  <c r="BM9" i="68" s="1"/>
  <c r="BM14" i="68" s="1"/>
  <c r="BI20" i="66"/>
  <c r="BH23" i="66"/>
  <c r="BH24" i="66" s="1"/>
  <c r="BH9" i="66" s="1"/>
  <c r="BH14" i="66" s="1"/>
  <c r="BG21" i="65"/>
  <c r="BG22" i="65" s="1"/>
  <c r="BM21" i="64"/>
  <c r="BM22" i="64" s="1"/>
  <c r="BI20" i="63"/>
  <c r="BH23" i="63"/>
  <c r="BH24" i="63" s="1"/>
  <c r="BH9" i="63" s="1"/>
  <c r="BH14" i="63" s="1"/>
  <c r="BH20" i="62"/>
  <c r="BG23" i="62"/>
  <c r="BG24" i="62" s="1"/>
  <c r="BG9" i="62" s="1"/>
  <c r="BG14" i="62" s="1"/>
  <c r="BG20" i="61"/>
  <c r="BF23" i="61"/>
  <c r="BF24" i="61" s="1"/>
  <c r="BF9" i="61" s="1"/>
  <c r="BF14" i="61" s="1"/>
  <c r="BG21" i="60"/>
  <c r="BG22" i="60" s="1"/>
  <c r="BH21" i="59"/>
  <c r="BH22" i="59" s="1"/>
  <c r="BG20" i="58"/>
  <c r="BF23" i="58"/>
  <c r="BF24" i="58" s="1"/>
  <c r="BF9" i="58" s="1"/>
  <c r="BF14" i="58" s="1"/>
  <c r="BH21" i="57"/>
  <c r="BH22" i="57" s="1"/>
  <c r="BF21" i="56"/>
  <c r="BF22" i="56" s="1"/>
  <c r="BH20" i="55"/>
  <c r="BG23" i="55"/>
  <c r="BG24" i="55" s="1"/>
  <c r="BG9" i="55" s="1"/>
  <c r="BG14" i="55" s="1"/>
  <c r="BK20" i="54"/>
  <c r="BJ23" i="54"/>
  <c r="BJ24" i="54" s="1"/>
  <c r="BJ9" i="54" s="1"/>
  <c r="BJ14" i="54" s="1"/>
  <c r="BF21" i="53"/>
  <c r="BF22" i="53" s="1"/>
  <c r="BG21" i="52"/>
  <c r="BG22" i="52" s="1"/>
  <c r="BF21" i="51"/>
  <c r="BF22" i="51" s="1"/>
  <c r="BJ20" i="50"/>
  <c r="BI23" i="50"/>
  <c r="BI24" i="50" s="1"/>
  <c r="BI9" i="50" s="1"/>
  <c r="BI14" i="50" s="1"/>
  <c r="BH20" i="49"/>
  <c r="BG23" i="49"/>
  <c r="BG24" i="49" s="1"/>
  <c r="BG9" i="49" s="1"/>
  <c r="BG14" i="49" s="1"/>
  <c r="BG21" i="48"/>
  <c r="BG22" i="48" s="1"/>
  <c r="BG21" i="47"/>
  <c r="BG22" i="47" s="1"/>
  <c r="BG20" i="46"/>
  <c r="BF23" i="46"/>
  <c r="BF24" i="46" s="1"/>
  <c r="BF9" i="46" s="1"/>
  <c r="BF14" i="46" s="1"/>
  <c r="BG20" i="45"/>
  <c r="BF23" i="45"/>
  <c r="BF24" i="45" s="1"/>
  <c r="BF9" i="45" s="1"/>
  <c r="BF14" i="45" s="1"/>
  <c r="BG21" i="44"/>
  <c r="BG22" i="44" s="1"/>
  <c r="BG20" i="43"/>
  <c r="BF23" i="43"/>
  <c r="BF24" i="43" s="1"/>
  <c r="BF9" i="43" s="1"/>
  <c r="BF14" i="43" s="1"/>
  <c r="BG20" i="42"/>
  <c r="BF23" i="42"/>
  <c r="BF24" i="42" s="1"/>
  <c r="BF9" i="42" s="1"/>
  <c r="BF14" i="42" s="1"/>
  <c r="BG21" i="41"/>
  <c r="BG22" i="41" s="1"/>
  <c r="BH20" i="40"/>
  <c r="BG23" i="40"/>
  <c r="BG24" i="40" s="1"/>
  <c r="BG9" i="40" s="1"/>
  <c r="BG14" i="40" s="1"/>
  <c r="BI20" i="39"/>
  <c r="BH23" i="39"/>
  <c r="BH24" i="39" s="1"/>
  <c r="BH9" i="39" s="1"/>
  <c r="BH14" i="39" s="1"/>
  <c r="BH21" i="38"/>
  <c r="BH22" i="38" s="1"/>
  <c r="BI20" i="36"/>
  <c r="BH23" i="36"/>
  <c r="BH24" i="36" s="1"/>
  <c r="BH9" i="36" s="1"/>
  <c r="BH14" i="36" s="1"/>
  <c r="BH21" i="35"/>
  <c r="BH22" i="35" s="1"/>
  <c r="BI21" i="34"/>
  <c r="BI22" i="34" s="1"/>
  <c r="BG20" i="33"/>
  <c r="BF23" i="33"/>
  <c r="BF24" i="33" s="1"/>
  <c r="BF9" i="33" s="1"/>
  <c r="BF14" i="33" s="1"/>
  <c r="BH20" i="32"/>
  <c r="BG23" i="32"/>
  <c r="BG24" i="32" s="1"/>
  <c r="BG9" i="32" s="1"/>
  <c r="BG14" i="32" s="1"/>
  <c r="BG21" i="31"/>
  <c r="BG22" i="31" s="1"/>
  <c r="BI20" i="30"/>
  <c r="BH23" i="30"/>
  <c r="BH24" i="30" s="1"/>
  <c r="BH9" i="30" s="1"/>
  <c r="BH14" i="30" s="1"/>
  <c r="BG21" i="29"/>
  <c r="BG22" i="29" s="1"/>
  <c r="BI20" i="28"/>
  <c r="BH23" i="28"/>
  <c r="BH24" i="28" s="1"/>
  <c r="BH9" i="28" s="1"/>
  <c r="BH14" i="28" s="1"/>
  <c r="BH20" i="27"/>
  <c r="BG23" i="27"/>
  <c r="BG24" i="27" s="1"/>
  <c r="BG9" i="27" s="1"/>
  <c r="BG14" i="27" s="1"/>
  <c r="BI21" i="26"/>
  <c r="BI22" i="26" s="1"/>
  <c r="BF21" i="25"/>
  <c r="BF22" i="25" s="1"/>
  <c r="BG20" i="24"/>
  <c r="BF23" i="24"/>
  <c r="BF24" i="24" s="1"/>
  <c r="BF9" i="24" s="1"/>
  <c r="BF14" i="24" s="1"/>
  <c r="BH21" i="23"/>
  <c r="BH22" i="23" s="1"/>
  <c r="BH20" i="22"/>
  <c r="BG23" i="22"/>
  <c r="BG24" i="22" s="1"/>
  <c r="BG9" i="22" s="1"/>
  <c r="BG14" i="22" s="1"/>
  <c r="BI20" i="21"/>
  <c r="BH23" i="21"/>
  <c r="BH24" i="21" s="1"/>
  <c r="BH9" i="21" s="1"/>
  <c r="BH14" i="21" s="1"/>
  <c r="BG21" i="20"/>
  <c r="BG22" i="20" s="1"/>
  <c r="BI20" i="19"/>
  <c r="BH23" i="19"/>
  <c r="BH24" i="19" s="1"/>
  <c r="BH9" i="19" s="1"/>
  <c r="BH14" i="19" s="1"/>
  <c r="BH20" i="18"/>
  <c r="BG23" i="18"/>
  <c r="BG24" i="18" s="1"/>
  <c r="BG9" i="18" s="1"/>
  <c r="BG14" i="18" s="1"/>
  <c r="BJ20" i="17"/>
  <c r="BI23" i="17"/>
  <c r="BI24" i="17" s="1"/>
  <c r="BI9" i="17" s="1"/>
  <c r="BI14" i="17" s="1"/>
  <c r="BG20" i="16"/>
  <c r="BF23" i="16"/>
  <c r="BF24" i="16" s="1"/>
  <c r="BF9" i="16" s="1"/>
  <c r="BF14" i="16" s="1"/>
  <c r="BH21" i="15"/>
  <c r="BH22" i="15" s="1"/>
  <c r="BG23" i="15"/>
  <c r="BG24" i="15" s="1"/>
  <c r="BG9" i="15" s="1"/>
  <c r="BG14" i="15" s="1"/>
  <c r="BJ21" i="14"/>
  <c r="BJ22" i="14" s="1"/>
  <c r="BI23" i="14"/>
  <c r="BI24" i="14" s="1"/>
  <c r="BI9" i="14" s="1"/>
  <c r="BI14" i="14" s="1"/>
  <c r="AD20" i="13"/>
  <c r="AC23" i="13"/>
  <c r="AC24" i="13" s="1"/>
  <c r="AC9" i="13" s="1"/>
  <c r="AC14" i="13" s="1"/>
  <c r="AC21" i="12"/>
  <c r="AC22" i="12" s="1"/>
  <c r="AD20" i="11"/>
  <c r="AC23" i="11"/>
  <c r="AC24" i="11" s="1"/>
  <c r="AC9" i="11" s="1"/>
  <c r="AC14" i="11" s="1"/>
  <c r="AC20" i="10"/>
  <c r="AB23" i="10"/>
  <c r="AB24" i="10" s="1"/>
  <c r="AB9" i="10" s="1"/>
  <c r="AB14" i="10" s="1"/>
  <c r="AC20" i="9"/>
  <c r="AB23" i="9"/>
  <c r="AB24" i="9" s="1"/>
  <c r="AB9" i="9" s="1"/>
  <c r="AB14" i="9" s="1"/>
  <c r="AC20" i="8"/>
  <c r="AB23" i="8"/>
  <c r="AB24" i="8" s="1"/>
  <c r="AB9" i="8" s="1"/>
  <c r="AB14" i="8" s="1"/>
  <c r="AC21" i="7"/>
  <c r="AC22" i="7" s="1"/>
  <c r="AD20" i="6"/>
  <c r="AC23" i="6"/>
  <c r="AC24" i="6" s="1"/>
  <c r="AC9" i="6" s="1"/>
  <c r="AC14" i="6" s="1"/>
  <c r="AC21" i="5"/>
  <c r="AC22" i="5" s="1"/>
  <c r="AC20" i="4"/>
  <c r="AB23" i="4"/>
  <c r="AB24" i="4" s="1"/>
  <c r="AB9" i="4" s="1"/>
  <c r="AB14" i="4" s="1"/>
  <c r="AE21" i="1"/>
  <c r="AE22" i="1" s="1"/>
  <c r="AD20" i="2"/>
  <c r="AC23" i="2"/>
  <c r="AC24" i="2" s="1"/>
  <c r="AC9" i="2" s="1"/>
  <c r="AC14" i="2" s="1"/>
  <c r="AC21" i="3"/>
  <c r="AC22" i="3" s="1"/>
  <c r="AB23" i="3"/>
  <c r="AB24" i="3" s="1"/>
  <c r="AB9" i="3" s="1"/>
  <c r="AB14" i="3" s="1"/>
  <c r="BO20" i="68" l="1"/>
  <c r="BN23" i="68"/>
  <c r="BN24" i="68" s="1"/>
  <c r="BN9" i="68" s="1"/>
  <c r="BN14" i="68" s="1"/>
  <c r="BI21" i="66"/>
  <c r="BI22" i="66" s="1"/>
  <c r="BH20" i="65"/>
  <c r="BG23" i="65"/>
  <c r="BG24" i="65" s="1"/>
  <c r="BG9" i="65" s="1"/>
  <c r="BG14" i="65" s="1"/>
  <c r="BN20" i="64"/>
  <c r="BM23" i="64"/>
  <c r="BM24" i="64" s="1"/>
  <c r="BM9" i="64" s="1"/>
  <c r="BM14" i="64" s="1"/>
  <c r="BI21" i="63"/>
  <c r="BI22" i="63" s="1"/>
  <c r="BH21" i="62"/>
  <c r="BH22" i="62" s="1"/>
  <c r="BG21" i="61"/>
  <c r="BG22" i="61" s="1"/>
  <c r="BH20" i="60"/>
  <c r="BG23" i="60"/>
  <c r="BG24" i="60" s="1"/>
  <c r="BG9" i="60" s="1"/>
  <c r="BG14" i="60" s="1"/>
  <c r="BI20" i="59"/>
  <c r="BH23" i="59"/>
  <c r="BH24" i="59" s="1"/>
  <c r="BH9" i="59" s="1"/>
  <c r="BH14" i="59" s="1"/>
  <c r="BG21" i="58"/>
  <c r="BG22" i="58" s="1"/>
  <c r="BI20" i="57"/>
  <c r="BH23" i="57"/>
  <c r="BH24" i="57" s="1"/>
  <c r="BH9" i="57" s="1"/>
  <c r="BH14" i="57" s="1"/>
  <c r="BG20" i="56"/>
  <c r="BF23" i="56"/>
  <c r="BF24" i="56" s="1"/>
  <c r="BF9" i="56" s="1"/>
  <c r="BF14" i="56" s="1"/>
  <c r="BH21" i="55"/>
  <c r="BH22" i="55" s="1"/>
  <c r="BK21" i="54"/>
  <c r="BK22" i="54"/>
  <c r="BL20" i="54" s="1"/>
  <c r="BG20" i="53"/>
  <c r="BF23" i="53"/>
  <c r="BF24" i="53" s="1"/>
  <c r="BF9" i="53" s="1"/>
  <c r="BF14" i="53" s="1"/>
  <c r="BH20" i="52"/>
  <c r="BG23" i="52"/>
  <c r="BG24" i="52" s="1"/>
  <c r="BG9" i="52" s="1"/>
  <c r="BG14" i="52" s="1"/>
  <c r="BG20" i="51"/>
  <c r="BF23" i="51"/>
  <c r="BF24" i="51" s="1"/>
  <c r="BF9" i="51" s="1"/>
  <c r="BF14" i="51" s="1"/>
  <c r="BJ21" i="50"/>
  <c r="BJ22" i="50" s="1"/>
  <c r="BH21" i="49"/>
  <c r="BH22" i="49" s="1"/>
  <c r="BH20" i="48"/>
  <c r="BG23" i="48"/>
  <c r="BG24" i="48" s="1"/>
  <c r="BG9" i="48" s="1"/>
  <c r="BG14" i="48" s="1"/>
  <c r="BH20" i="47"/>
  <c r="BG23" i="47"/>
  <c r="BG24" i="47" s="1"/>
  <c r="BG9" i="47" s="1"/>
  <c r="BG14" i="47" s="1"/>
  <c r="BG21" i="46"/>
  <c r="BG22" i="46" s="1"/>
  <c r="BG21" i="45"/>
  <c r="BG22" i="45" s="1"/>
  <c r="BH20" i="44"/>
  <c r="BG23" i="44"/>
  <c r="BG24" i="44" s="1"/>
  <c r="BG9" i="44" s="1"/>
  <c r="BG14" i="44" s="1"/>
  <c r="BG21" i="43"/>
  <c r="BG22" i="43" s="1"/>
  <c r="BG21" i="42"/>
  <c r="BG22" i="42" s="1"/>
  <c r="BH20" i="41"/>
  <c r="BG23" i="41"/>
  <c r="BG24" i="41" s="1"/>
  <c r="BG9" i="41" s="1"/>
  <c r="BG14" i="41" s="1"/>
  <c r="BH21" i="40"/>
  <c r="BH22" i="40" s="1"/>
  <c r="BI21" i="39"/>
  <c r="BI22" i="39" s="1"/>
  <c r="BI20" i="38"/>
  <c r="BH23" i="38"/>
  <c r="BH24" i="38" s="1"/>
  <c r="BH9" i="38" s="1"/>
  <c r="BH14" i="38" s="1"/>
  <c r="BI21" i="36"/>
  <c r="BI22" i="36" s="1"/>
  <c r="BI20" i="35"/>
  <c r="BH23" i="35"/>
  <c r="BH24" i="35" s="1"/>
  <c r="BH9" i="35" s="1"/>
  <c r="BH14" i="35" s="1"/>
  <c r="BJ20" i="34"/>
  <c r="BI23" i="34"/>
  <c r="BI24" i="34" s="1"/>
  <c r="BI9" i="34" s="1"/>
  <c r="BI14" i="34" s="1"/>
  <c r="BG21" i="33"/>
  <c r="BG22" i="33" s="1"/>
  <c r="BH21" i="32"/>
  <c r="BH22" i="32" s="1"/>
  <c r="BH20" i="31"/>
  <c r="BG23" i="31"/>
  <c r="BG24" i="31" s="1"/>
  <c r="BG9" i="31" s="1"/>
  <c r="BG14" i="31" s="1"/>
  <c r="BI21" i="30"/>
  <c r="BI22" i="30" s="1"/>
  <c r="BH20" i="29"/>
  <c r="BG23" i="29"/>
  <c r="BG24" i="29" s="1"/>
  <c r="BG9" i="29" s="1"/>
  <c r="BG14" i="29" s="1"/>
  <c r="BI21" i="28"/>
  <c r="BI22" i="28" s="1"/>
  <c r="BH21" i="27"/>
  <c r="BH22" i="27" s="1"/>
  <c r="BJ20" i="26"/>
  <c r="BI23" i="26"/>
  <c r="BI24" i="26" s="1"/>
  <c r="BI9" i="26" s="1"/>
  <c r="BI14" i="26" s="1"/>
  <c r="BG20" i="25"/>
  <c r="BF23" i="25"/>
  <c r="BF24" i="25" s="1"/>
  <c r="BF9" i="25" s="1"/>
  <c r="BF14" i="25" s="1"/>
  <c r="BG21" i="24"/>
  <c r="BG22" i="24" s="1"/>
  <c r="BI20" i="23"/>
  <c r="BH23" i="23"/>
  <c r="BH24" i="23" s="1"/>
  <c r="BH9" i="23" s="1"/>
  <c r="BH14" i="23" s="1"/>
  <c r="BH21" i="22"/>
  <c r="BH22" i="22" s="1"/>
  <c r="BI21" i="21"/>
  <c r="BI22" i="21" s="1"/>
  <c r="BH20" i="20"/>
  <c r="BG23" i="20"/>
  <c r="BG24" i="20" s="1"/>
  <c r="BG9" i="20" s="1"/>
  <c r="BG14" i="20" s="1"/>
  <c r="BI21" i="19"/>
  <c r="BI22" i="19" s="1"/>
  <c r="BH21" i="18"/>
  <c r="BH22" i="18" s="1"/>
  <c r="BJ21" i="17"/>
  <c r="BJ22" i="17" s="1"/>
  <c r="BG21" i="16"/>
  <c r="BG22" i="16" s="1"/>
  <c r="BI20" i="15"/>
  <c r="BH23" i="15"/>
  <c r="BH24" i="15" s="1"/>
  <c r="BH9" i="15" s="1"/>
  <c r="BH14" i="15" s="1"/>
  <c r="BK20" i="14"/>
  <c r="BJ23" i="14"/>
  <c r="BJ24" i="14" s="1"/>
  <c r="BJ9" i="14" s="1"/>
  <c r="BJ14" i="14" s="1"/>
  <c r="AD21" i="13"/>
  <c r="AD22" i="13" s="1"/>
  <c r="AD20" i="12"/>
  <c r="AC23" i="12"/>
  <c r="AC24" i="12" s="1"/>
  <c r="AC9" i="12" s="1"/>
  <c r="AC14" i="12" s="1"/>
  <c r="AD22" i="11"/>
  <c r="AE20" i="11" s="1"/>
  <c r="AD21" i="11"/>
  <c r="AC21" i="10"/>
  <c r="AC22" i="10" s="1"/>
  <c r="AC21" i="9"/>
  <c r="AC22" i="9" s="1"/>
  <c r="AC21" i="8"/>
  <c r="AC22" i="8" s="1"/>
  <c r="AD20" i="7"/>
  <c r="AC23" i="7"/>
  <c r="AC24" i="7" s="1"/>
  <c r="AC9" i="7" s="1"/>
  <c r="AC14" i="7" s="1"/>
  <c r="AD21" i="6"/>
  <c r="AD22" i="6" s="1"/>
  <c r="AD20" i="5"/>
  <c r="AC23" i="5"/>
  <c r="AC24" i="5" s="1"/>
  <c r="AC9" i="5" s="1"/>
  <c r="AC14" i="5" s="1"/>
  <c r="AC21" i="4"/>
  <c r="AC22" i="4" s="1"/>
  <c r="AF20" i="1"/>
  <c r="AE23" i="1"/>
  <c r="AE24" i="1" s="1"/>
  <c r="AE9" i="1" s="1"/>
  <c r="AE14" i="1" s="1"/>
  <c r="AD21" i="2"/>
  <c r="AD22" i="2" s="1"/>
  <c r="AD20" i="3"/>
  <c r="AC23" i="3"/>
  <c r="AC24" i="3" s="1"/>
  <c r="AC9" i="3" s="1"/>
  <c r="AC14" i="3" s="1"/>
  <c r="BO21" i="68" l="1"/>
  <c r="BO22" i="68" s="1"/>
  <c r="BJ20" i="66"/>
  <c r="BI23" i="66"/>
  <c r="BI24" i="66" s="1"/>
  <c r="BI9" i="66" s="1"/>
  <c r="BI14" i="66" s="1"/>
  <c r="BH21" i="65"/>
  <c r="BH22" i="65" s="1"/>
  <c r="BN21" i="64"/>
  <c r="BN22" i="64" s="1"/>
  <c r="BJ20" i="63"/>
  <c r="BI23" i="63"/>
  <c r="BI24" i="63" s="1"/>
  <c r="BI9" i="63" s="1"/>
  <c r="BI14" i="63" s="1"/>
  <c r="BI20" i="62"/>
  <c r="BH23" i="62"/>
  <c r="BH24" i="62" s="1"/>
  <c r="BH9" i="62" s="1"/>
  <c r="BH14" i="62" s="1"/>
  <c r="BH20" i="61"/>
  <c r="BG23" i="61"/>
  <c r="BG24" i="61" s="1"/>
  <c r="BG9" i="61" s="1"/>
  <c r="BG14" i="61" s="1"/>
  <c r="BH21" i="60"/>
  <c r="BH22" i="60" s="1"/>
  <c r="BI21" i="59"/>
  <c r="BI22" i="59" s="1"/>
  <c r="BH20" i="58"/>
  <c r="BG23" i="58"/>
  <c r="BG24" i="58" s="1"/>
  <c r="BG9" i="58" s="1"/>
  <c r="BG14" i="58" s="1"/>
  <c r="BI21" i="57"/>
  <c r="BI22" i="57" s="1"/>
  <c r="BG21" i="56"/>
  <c r="BG22" i="56" s="1"/>
  <c r="BI20" i="55"/>
  <c r="BH23" i="55"/>
  <c r="BH24" i="55" s="1"/>
  <c r="BH9" i="55" s="1"/>
  <c r="BH14" i="55" s="1"/>
  <c r="BL21" i="54"/>
  <c r="BL22" i="54" s="1"/>
  <c r="BK23" i="54"/>
  <c r="BK24" i="54" s="1"/>
  <c r="BK9" i="54" s="1"/>
  <c r="BK14" i="54" s="1"/>
  <c r="BG21" i="53"/>
  <c r="BG22" i="53" s="1"/>
  <c r="BH21" i="52"/>
  <c r="BH22" i="52" s="1"/>
  <c r="BG21" i="51"/>
  <c r="BG22" i="51" s="1"/>
  <c r="BK20" i="50"/>
  <c r="BJ23" i="50"/>
  <c r="BJ24" i="50" s="1"/>
  <c r="BJ9" i="50" s="1"/>
  <c r="BJ14" i="50" s="1"/>
  <c r="BI20" i="49"/>
  <c r="BH23" i="49"/>
  <c r="BH24" i="49" s="1"/>
  <c r="BH9" i="49" s="1"/>
  <c r="BH14" i="49" s="1"/>
  <c r="BH21" i="48"/>
  <c r="BH22" i="48" s="1"/>
  <c r="BH21" i="47"/>
  <c r="BH22" i="47" s="1"/>
  <c r="BH20" i="46"/>
  <c r="BG23" i="46"/>
  <c r="BG24" i="46" s="1"/>
  <c r="BG9" i="46" s="1"/>
  <c r="BG14" i="46" s="1"/>
  <c r="BH20" i="45"/>
  <c r="BG23" i="45"/>
  <c r="BG24" i="45" s="1"/>
  <c r="BG9" i="45" s="1"/>
  <c r="BG14" i="45" s="1"/>
  <c r="BH21" i="44"/>
  <c r="BH22" i="44" s="1"/>
  <c r="BH20" i="43"/>
  <c r="BG23" i="43"/>
  <c r="BG24" i="43" s="1"/>
  <c r="BG9" i="43" s="1"/>
  <c r="BG14" i="43" s="1"/>
  <c r="BH20" i="42"/>
  <c r="BG23" i="42"/>
  <c r="BG24" i="42" s="1"/>
  <c r="BG9" i="42" s="1"/>
  <c r="BG14" i="42" s="1"/>
  <c r="BH21" i="41"/>
  <c r="BH22" i="41" s="1"/>
  <c r="BI20" i="40"/>
  <c r="BH23" i="40"/>
  <c r="BH24" i="40" s="1"/>
  <c r="BH9" i="40" s="1"/>
  <c r="BH14" i="40" s="1"/>
  <c r="BJ20" i="39"/>
  <c r="BI23" i="39"/>
  <c r="BI24" i="39" s="1"/>
  <c r="BI9" i="39" s="1"/>
  <c r="BI14" i="39" s="1"/>
  <c r="BI21" i="38"/>
  <c r="BI22" i="38" s="1"/>
  <c r="BJ20" i="36"/>
  <c r="BI23" i="36"/>
  <c r="BI24" i="36" s="1"/>
  <c r="BI9" i="36" s="1"/>
  <c r="BI14" i="36" s="1"/>
  <c r="BI21" i="35"/>
  <c r="BI22" i="35" s="1"/>
  <c r="BJ21" i="34"/>
  <c r="BJ22" i="34" s="1"/>
  <c r="BH20" i="33"/>
  <c r="BG23" i="33"/>
  <c r="BG24" i="33" s="1"/>
  <c r="BG9" i="33" s="1"/>
  <c r="BG14" i="33" s="1"/>
  <c r="BI20" i="32"/>
  <c r="BH23" i="32"/>
  <c r="BH24" i="32" s="1"/>
  <c r="BH9" i="32" s="1"/>
  <c r="BH14" i="32" s="1"/>
  <c r="BH21" i="31"/>
  <c r="BH22" i="31" s="1"/>
  <c r="BJ20" i="30"/>
  <c r="BI23" i="30"/>
  <c r="BI24" i="30" s="1"/>
  <c r="BI9" i="30" s="1"/>
  <c r="BI14" i="30" s="1"/>
  <c r="BH21" i="29"/>
  <c r="BH22" i="29" s="1"/>
  <c r="BJ20" i="28"/>
  <c r="BI23" i="28"/>
  <c r="BI24" i="28" s="1"/>
  <c r="BI9" i="28" s="1"/>
  <c r="BI14" i="28" s="1"/>
  <c r="BI20" i="27"/>
  <c r="BH23" i="27"/>
  <c r="BH24" i="27" s="1"/>
  <c r="BH9" i="27" s="1"/>
  <c r="BH14" i="27" s="1"/>
  <c r="BJ21" i="26"/>
  <c r="BJ22" i="26"/>
  <c r="BK20" i="26" s="1"/>
  <c r="BG21" i="25"/>
  <c r="BG22" i="25" s="1"/>
  <c r="BH20" i="24"/>
  <c r="BG23" i="24"/>
  <c r="BG24" i="24" s="1"/>
  <c r="BG9" i="24" s="1"/>
  <c r="BG14" i="24" s="1"/>
  <c r="BI21" i="23"/>
  <c r="BI22" i="23" s="1"/>
  <c r="BI20" i="22"/>
  <c r="BH23" i="22"/>
  <c r="BH24" i="22" s="1"/>
  <c r="BH9" i="22" s="1"/>
  <c r="BH14" i="22" s="1"/>
  <c r="BJ20" i="21"/>
  <c r="BI23" i="21"/>
  <c r="BI24" i="21" s="1"/>
  <c r="BI9" i="21" s="1"/>
  <c r="BI14" i="21" s="1"/>
  <c r="BH21" i="20"/>
  <c r="BH22" i="20" s="1"/>
  <c r="BJ20" i="19"/>
  <c r="BI23" i="19"/>
  <c r="BI24" i="19" s="1"/>
  <c r="BI9" i="19" s="1"/>
  <c r="BI14" i="19" s="1"/>
  <c r="BI20" i="18"/>
  <c r="BH23" i="18"/>
  <c r="BH24" i="18" s="1"/>
  <c r="BH9" i="18" s="1"/>
  <c r="BH14" i="18" s="1"/>
  <c r="BK20" i="17"/>
  <c r="BJ23" i="17"/>
  <c r="BJ24" i="17" s="1"/>
  <c r="BJ9" i="17" s="1"/>
  <c r="BJ14" i="17" s="1"/>
  <c r="BH20" i="16"/>
  <c r="BG23" i="16"/>
  <c r="BG24" i="16" s="1"/>
  <c r="BG9" i="16" s="1"/>
  <c r="BG14" i="16" s="1"/>
  <c r="BI21" i="15"/>
  <c r="BI22" i="15" s="1"/>
  <c r="BK21" i="14"/>
  <c r="BK22" i="14" s="1"/>
  <c r="BL20" i="14" s="1"/>
  <c r="AE20" i="13"/>
  <c r="AD23" i="13"/>
  <c r="AD24" i="13" s="1"/>
  <c r="AD9" i="13" s="1"/>
  <c r="AD14" i="13" s="1"/>
  <c r="AD21" i="12"/>
  <c r="AD22" i="12" s="1"/>
  <c r="AD23" i="11"/>
  <c r="AD24" i="11" s="1"/>
  <c r="AD9" i="11" s="1"/>
  <c r="AD14" i="11" s="1"/>
  <c r="AE21" i="11"/>
  <c r="AE22" i="11" s="1"/>
  <c r="AD20" i="10"/>
  <c r="AC23" i="10"/>
  <c r="AC24" i="10" s="1"/>
  <c r="AC9" i="10" s="1"/>
  <c r="AC14" i="10" s="1"/>
  <c r="AD20" i="9"/>
  <c r="AC23" i="9"/>
  <c r="AC24" i="9" s="1"/>
  <c r="AC9" i="9" s="1"/>
  <c r="AC14" i="9" s="1"/>
  <c r="AD20" i="8"/>
  <c r="AC23" i="8"/>
  <c r="AC24" i="8" s="1"/>
  <c r="AC9" i="8" s="1"/>
  <c r="AC14" i="8" s="1"/>
  <c r="AD21" i="7"/>
  <c r="AD22" i="7" s="1"/>
  <c r="AE20" i="6"/>
  <c r="AD23" i="6"/>
  <c r="AD24" i="6" s="1"/>
  <c r="AD9" i="6" s="1"/>
  <c r="AD14" i="6" s="1"/>
  <c r="AD21" i="5"/>
  <c r="AD22" i="5" s="1"/>
  <c r="AD20" i="4"/>
  <c r="AC23" i="4"/>
  <c r="AC24" i="4" s="1"/>
  <c r="AC9" i="4" s="1"/>
  <c r="AC14" i="4" s="1"/>
  <c r="AF21" i="1"/>
  <c r="AF22" i="1" s="1"/>
  <c r="AE20" i="2"/>
  <c r="AD23" i="2"/>
  <c r="AD24" i="2" s="1"/>
  <c r="AD9" i="2" s="1"/>
  <c r="AD14" i="2" s="1"/>
  <c r="AD21" i="3"/>
  <c r="AD22" i="3" s="1"/>
  <c r="AF20" i="11" l="1"/>
  <c r="AE23" i="11"/>
  <c r="AE24" i="11" s="1"/>
  <c r="AE9" i="11" s="1"/>
  <c r="AE14" i="11" s="1"/>
  <c r="BP20" i="68"/>
  <c r="BO23" i="68"/>
  <c r="BO24" i="68" s="1"/>
  <c r="BO9" i="68" s="1"/>
  <c r="BO14" i="68" s="1"/>
  <c r="BJ21" i="66"/>
  <c r="BJ22" i="66" s="1"/>
  <c r="BI20" i="65"/>
  <c r="BH23" i="65"/>
  <c r="BH24" i="65" s="1"/>
  <c r="BH9" i="65" s="1"/>
  <c r="BH14" i="65" s="1"/>
  <c r="BO20" i="64"/>
  <c r="BN23" i="64"/>
  <c r="BN24" i="64" s="1"/>
  <c r="BN9" i="64" s="1"/>
  <c r="BN14" i="64" s="1"/>
  <c r="BJ21" i="63"/>
  <c r="BJ22" i="63" s="1"/>
  <c r="BI21" i="62"/>
  <c r="BI22" i="62" s="1"/>
  <c r="BH21" i="61"/>
  <c r="BH22" i="61" s="1"/>
  <c r="BI20" i="60"/>
  <c r="BH23" i="60"/>
  <c r="BH24" i="60" s="1"/>
  <c r="BH9" i="60" s="1"/>
  <c r="BH14" i="60" s="1"/>
  <c r="BJ20" i="59"/>
  <c r="BI23" i="59"/>
  <c r="BI24" i="59" s="1"/>
  <c r="BI9" i="59" s="1"/>
  <c r="BI14" i="59" s="1"/>
  <c r="BH21" i="58"/>
  <c r="BH22" i="58" s="1"/>
  <c r="BJ20" i="57"/>
  <c r="BI23" i="57"/>
  <c r="BI24" i="57" s="1"/>
  <c r="BI9" i="57" s="1"/>
  <c r="BI14" i="57" s="1"/>
  <c r="BH20" i="56"/>
  <c r="BG23" i="56"/>
  <c r="BG24" i="56" s="1"/>
  <c r="BG9" i="56" s="1"/>
  <c r="BG14" i="56" s="1"/>
  <c r="BI21" i="55"/>
  <c r="BI22" i="55" s="1"/>
  <c r="BM20" i="54"/>
  <c r="BL23" i="54"/>
  <c r="BL24" i="54" s="1"/>
  <c r="BL9" i="54" s="1"/>
  <c r="BL14" i="54" s="1"/>
  <c r="BH20" i="53"/>
  <c r="BG23" i="53"/>
  <c r="BG24" i="53" s="1"/>
  <c r="BG9" i="53" s="1"/>
  <c r="BG14" i="53" s="1"/>
  <c r="BI20" i="52"/>
  <c r="BH23" i="52"/>
  <c r="BH24" i="52" s="1"/>
  <c r="BH9" i="52" s="1"/>
  <c r="BH14" i="52" s="1"/>
  <c r="BH20" i="51"/>
  <c r="BG23" i="51"/>
  <c r="BG24" i="51" s="1"/>
  <c r="BG9" i="51" s="1"/>
  <c r="BG14" i="51" s="1"/>
  <c r="BK21" i="50"/>
  <c r="BK22" i="50"/>
  <c r="BL20" i="50" s="1"/>
  <c r="BI21" i="49"/>
  <c r="BI22" i="49" s="1"/>
  <c r="BI20" i="48"/>
  <c r="BH23" i="48"/>
  <c r="BH24" i="48" s="1"/>
  <c r="BH9" i="48" s="1"/>
  <c r="BH14" i="48" s="1"/>
  <c r="BI20" i="47"/>
  <c r="BH23" i="47"/>
  <c r="BH24" i="47" s="1"/>
  <c r="BH9" i="47" s="1"/>
  <c r="BH14" i="47" s="1"/>
  <c r="BH21" i="46"/>
  <c r="BH22" i="46" s="1"/>
  <c r="BH21" i="45"/>
  <c r="BH22" i="45" s="1"/>
  <c r="BI20" i="44"/>
  <c r="BH23" i="44"/>
  <c r="BH24" i="44" s="1"/>
  <c r="BH9" i="44" s="1"/>
  <c r="BH14" i="44" s="1"/>
  <c r="BH21" i="43"/>
  <c r="BH22" i="43" s="1"/>
  <c r="BH21" i="42"/>
  <c r="BH22" i="42" s="1"/>
  <c r="BI20" i="41"/>
  <c r="BH23" i="41"/>
  <c r="BH24" i="41" s="1"/>
  <c r="BH9" i="41" s="1"/>
  <c r="BH14" i="41" s="1"/>
  <c r="BI21" i="40"/>
  <c r="BI22" i="40" s="1"/>
  <c r="BJ21" i="39"/>
  <c r="BJ22" i="39" s="1"/>
  <c r="BJ20" i="38"/>
  <c r="BI23" i="38"/>
  <c r="BI24" i="38" s="1"/>
  <c r="BI9" i="38" s="1"/>
  <c r="BI14" i="38" s="1"/>
  <c r="BJ21" i="36"/>
  <c r="BJ22" i="36" s="1"/>
  <c r="BJ20" i="35"/>
  <c r="BI23" i="35"/>
  <c r="BI24" i="35" s="1"/>
  <c r="BI9" i="35" s="1"/>
  <c r="BI14" i="35" s="1"/>
  <c r="BK20" i="34"/>
  <c r="BJ23" i="34"/>
  <c r="BJ24" i="34" s="1"/>
  <c r="BJ9" i="34" s="1"/>
  <c r="BJ14" i="34" s="1"/>
  <c r="BH21" i="33"/>
  <c r="BH22" i="33" s="1"/>
  <c r="BI21" i="32"/>
  <c r="BI22" i="32" s="1"/>
  <c r="BI20" i="31"/>
  <c r="BH23" i="31"/>
  <c r="BH24" i="31" s="1"/>
  <c r="BH9" i="31" s="1"/>
  <c r="BH14" i="31" s="1"/>
  <c r="BJ21" i="30"/>
  <c r="BJ22" i="30" s="1"/>
  <c r="BI20" i="29"/>
  <c r="BH23" i="29"/>
  <c r="BH24" i="29" s="1"/>
  <c r="BH9" i="29" s="1"/>
  <c r="BH14" i="29" s="1"/>
  <c r="BJ21" i="28"/>
  <c r="BJ22" i="28" s="1"/>
  <c r="BI21" i="27"/>
  <c r="BI22" i="27" s="1"/>
  <c r="BK21" i="26"/>
  <c r="BK22" i="26" s="1"/>
  <c r="BL20" i="26" s="1"/>
  <c r="BJ23" i="26"/>
  <c r="BJ24" i="26" s="1"/>
  <c r="BJ9" i="26" s="1"/>
  <c r="BJ14" i="26" s="1"/>
  <c r="BH20" i="25"/>
  <c r="BG23" i="25"/>
  <c r="BG24" i="25" s="1"/>
  <c r="BG9" i="25" s="1"/>
  <c r="BG14" i="25" s="1"/>
  <c r="BH21" i="24"/>
  <c r="BH22" i="24" s="1"/>
  <c r="BJ20" i="23"/>
  <c r="BI23" i="23"/>
  <c r="BI24" i="23" s="1"/>
  <c r="BI9" i="23" s="1"/>
  <c r="BI14" i="23" s="1"/>
  <c r="BI21" i="22"/>
  <c r="BI22" i="22" s="1"/>
  <c r="BJ21" i="21"/>
  <c r="BJ22" i="21" s="1"/>
  <c r="BI20" i="20"/>
  <c r="BH23" i="20"/>
  <c r="BH24" i="20" s="1"/>
  <c r="BH9" i="20" s="1"/>
  <c r="BH14" i="20" s="1"/>
  <c r="BJ21" i="19"/>
  <c r="BJ22" i="19" s="1"/>
  <c r="BI21" i="18"/>
  <c r="BI22" i="18" s="1"/>
  <c r="BK21" i="17"/>
  <c r="BK22" i="17" s="1"/>
  <c r="BH21" i="16"/>
  <c r="BH22" i="16" s="1"/>
  <c r="BJ20" i="15"/>
  <c r="BI23" i="15"/>
  <c r="BI24" i="15" s="1"/>
  <c r="BI9" i="15" s="1"/>
  <c r="BI14" i="15" s="1"/>
  <c r="BL21" i="14"/>
  <c r="BL22" i="14" s="1"/>
  <c r="BK23" i="14"/>
  <c r="BK24" i="14" s="1"/>
  <c r="BK9" i="14" s="1"/>
  <c r="BK14" i="14" s="1"/>
  <c r="AE21" i="13"/>
  <c r="AE22" i="13" s="1"/>
  <c r="AE20" i="12"/>
  <c r="AD23" i="12"/>
  <c r="AD24" i="12" s="1"/>
  <c r="AD9" i="12" s="1"/>
  <c r="AD14" i="12" s="1"/>
  <c r="AF21" i="11"/>
  <c r="AF22" i="11" s="1"/>
  <c r="AD21" i="10"/>
  <c r="AD22" i="10" s="1"/>
  <c r="AD21" i="9"/>
  <c r="AD22" i="9" s="1"/>
  <c r="AD21" i="8"/>
  <c r="AD22" i="8" s="1"/>
  <c r="AE20" i="7"/>
  <c r="AD23" i="7"/>
  <c r="AD24" i="7" s="1"/>
  <c r="AD9" i="7" s="1"/>
  <c r="AD14" i="7" s="1"/>
  <c r="AE21" i="6"/>
  <c r="AE22" i="6" s="1"/>
  <c r="AF20" i="6" s="1"/>
  <c r="AE20" i="5"/>
  <c r="AD23" i="5"/>
  <c r="AD24" i="5" s="1"/>
  <c r="AD9" i="5" s="1"/>
  <c r="AD14" i="5" s="1"/>
  <c r="AD21" i="4"/>
  <c r="AD22" i="4" s="1"/>
  <c r="AG20" i="1"/>
  <c r="AF23" i="1"/>
  <c r="AF24" i="1" s="1"/>
  <c r="AF9" i="1" s="1"/>
  <c r="AF14" i="1" s="1"/>
  <c r="AE21" i="2"/>
  <c r="AE22" i="2" s="1"/>
  <c r="AE20" i="3"/>
  <c r="AD23" i="3"/>
  <c r="AD24" i="3" s="1"/>
  <c r="AD9" i="3" s="1"/>
  <c r="AD14" i="3" s="1"/>
  <c r="BL20" i="17" l="1"/>
  <c r="BK23" i="17"/>
  <c r="BK24" i="17" s="1"/>
  <c r="BK9" i="17" s="1"/>
  <c r="BK14" i="17" s="1"/>
  <c r="BP21" i="68"/>
  <c r="BP22" i="68" s="1"/>
  <c r="BK20" i="66"/>
  <c r="BJ23" i="66"/>
  <c r="BJ24" i="66" s="1"/>
  <c r="BJ9" i="66" s="1"/>
  <c r="BJ14" i="66" s="1"/>
  <c r="BI21" i="65"/>
  <c r="BI22" i="65" s="1"/>
  <c r="BO21" i="64"/>
  <c r="BO22" i="64" s="1"/>
  <c r="BK20" i="63"/>
  <c r="BJ23" i="63"/>
  <c r="BJ24" i="63" s="1"/>
  <c r="BJ9" i="63" s="1"/>
  <c r="BJ14" i="63" s="1"/>
  <c r="BJ20" i="62"/>
  <c r="BI23" i="62"/>
  <c r="BI24" i="62" s="1"/>
  <c r="BI9" i="62" s="1"/>
  <c r="BI14" i="62" s="1"/>
  <c r="BI20" i="61"/>
  <c r="BH23" i="61"/>
  <c r="BH24" i="61" s="1"/>
  <c r="BH9" i="61" s="1"/>
  <c r="BH14" i="61" s="1"/>
  <c r="BI21" i="60"/>
  <c r="BI22" i="60" s="1"/>
  <c r="BJ21" i="59"/>
  <c r="BJ22" i="59" s="1"/>
  <c r="BI20" i="58"/>
  <c r="BH23" i="58"/>
  <c r="BH24" i="58" s="1"/>
  <c r="BH9" i="58" s="1"/>
  <c r="BH14" i="58" s="1"/>
  <c r="BJ21" i="57"/>
  <c r="BJ22" i="57" s="1"/>
  <c r="BH21" i="56"/>
  <c r="BH22" i="56" s="1"/>
  <c r="BJ20" i="55"/>
  <c r="BI23" i="55"/>
  <c r="BI24" i="55" s="1"/>
  <c r="BI9" i="55" s="1"/>
  <c r="BI14" i="55" s="1"/>
  <c r="BM21" i="54"/>
  <c r="BM22" i="54" s="1"/>
  <c r="BN20" i="54" s="1"/>
  <c r="BH21" i="53"/>
  <c r="BH22" i="53" s="1"/>
  <c r="BI21" i="52"/>
  <c r="BI22" i="52" s="1"/>
  <c r="BH21" i="51"/>
  <c r="BH22" i="51" s="1"/>
  <c r="BL21" i="50"/>
  <c r="BL22" i="50" s="1"/>
  <c r="BK23" i="50"/>
  <c r="BK24" i="50" s="1"/>
  <c r="BK9" i="50" s="1"/>
  <c r="BK14" i="50" s="1"/>
  <c r="BJ20" i="49"/>
  <c r="BI23" i="49"/>
  <c r="BI24" i="49" s="1"/>
  <c r="BI9" i="49" s="1"/>
  <c r="BI14" i="49" s="1"/>
  <c r="BI21" i="48"/>
  <c r="BI22" i="48" s="1"/>
  <c r="BI21" i="47"/>
  <c r="BI22" i="47" s="1"/>
  <c r="BI20" i="46"/>
  <c r="BH23" i="46"/>
  <c r="BH24" i="46" s="1"/>
  <c r="BH9" i="46" s="1"/>
  <c r="BH14" i="46" s="1"/>
  <c r="BI20" i="45"/>
  <c r="BH23" i="45"/>
  <c r="BH24" i="45" s="1"/>
  <c r="BH9" i="45" s="1"/>
  <c r="BH14" i="45" s="1"/>
  <c r="BI21" i="44"/>
  <c r="BI22" i="44" s="1"/>
  <c r="BI20" i="43"/>
  <c r="BH23" i="43"/>
  <c r="BH24" i="43" s="1"/>
  <c r="BH9" i="43" s="1"/>
  <c r="BH14" i="43" s="1"/>
  <c r="BI20" i="42"/>
  <c r="BH23" i="42"/>
  <c r="BH24" i="42" s="1"/>
  <c r="BH9" i="42" s="1"/>
  <c r="BH14" i="42" s="1"/>
  <c r="BI21" i="41"/>
  <c r="BI22" i="41" s="1"/>
  <c r="BJ20" i="40"/>
  <c r="BI23" i="40"/>
  <c r="BI24" i="40" s="1"/>
  <c r="BI9" i="40" s="1"/>
  <c r="BI14" i="40" s="1"/>
  <c r="BK20" i="39"/>
  <c r="BJ23" i="39"/>
  <c r="BJ24" i="39" s="1"/>
  <c r="BJ9" i="39" s="1"/>
  <c r="BJ14" i="39" s="1"/>
  <c r="BJ21" i="38"/>
  <c r="BJ22" i="38" s="1"/>
  <c r="BK20" i="36"/>
  <c r="BJ23" i="36"/>
  <c r="BJ24" i="36" s="1"/>
  <c r="BJ9" i="36" s="1"/>
  <c r="BJ14" i="36" s="1"/>
  <c r="BJ21" i="35"/>
  <c r="BJ22" i="35" s="1"/>
  <c r="BK21" i="34"/>
  <c r="BK22" i="34" s="1"/>
  <c r="BI20" i="33"/>
  <c r="BH23" i="33"/>
  <c r="BH24" i="33" s="1"/>
  <c r="BH9" i="33" s="1"/>
  <c r="BH14" i="33" s="1"/>
  <c r="BJ20" i="32"/>
  <c r="BI23" i="32"/>
  <c r="BI24" i="32" s="1"/>
  <c r="BI9" i="32" s="1"/>
  <c r="BI14" i="32" s="1"/>
  <c r="BI21" i="31"/>
  <c r="BI22" i="31" s="1"/>
  <c r="BK20" i="30"/>
  <c r="BJ23" i="30"/>
  <c r="BJ24" i="30" s="1"/>
  <c r="BJ9" i="30" s="1"/>
  <c r="BJ14" i="30" s="1"/>
  <c r="BI21" i="29"/>
  <c r="BI22" i="29" s="1"/>
  <c r="BK20" i="28"/>
  <c r="BJ23" i="28"/>
  <c r="BJ24" i="28" s="1"/>
  <c r="BJ9" i="28" s="1"/>
  <c r="BJ14" i="28" s="1"/>
  <c r="BJ20" i="27"/>
  <c r="BI23" i="27"/>
  <c r="BI24" i="27" s="1"/>
  <c r="BI9" i="27" s="1"/>
  <c r="BI14" i="27" s="1"/>
  <c r="BL21" i="26"/>
  <c r="BL22" i="26" s="1"/>
  <c r="BK23" i="26"/>
  <c r="BK24" i="26" s="1"/>
  <c r="BK9" i="26" s="1"/>
  <c r="BK14" i="26" s="1"/>
  <c r="BH21" i="25"/>
  <c r="BH22" i="25" s="1"/>
  <c r="BI20" i="24"/>
  <c r="BH23" i="24"/>
  <c r="BH24" i="24" s="1"/>
  <c r="BH9" i="24" s="1"/>
  <c r="BH14" i="24" s="1"/>
  <c r="BJ21" i="23"/>
  <c r="BJ22" i="23" s="1"/>
  <c r="BJ20" i="22"/>
  <c r="BI23" i="22"/>
  <c r="BI24" i="22" s="1"/>
  <c r="BI9" i="22" s="1"/>
  <c r="BI14" i="22" s="1"/>
  <c r="BK20" i="21"/>
  <c r="BJ23" i="21"/>
  <c r="BJ24" i="21" s="1"/>
  <c r="BJ9" i="21" s="1"/>
  <c r="BJ14" i="21" s="1"/>
  <c r="BI21" i="20"/>
  <c r="BI22" i="20" s="1"/>
  <c r="BK20" i="19"/>
  <c r="BJ23" i="19"/>
  <c r="BJ24" i="19" s="1"/>
  <c r="BJ9" i="19" s="1"/>
  <c r="BJ14" i="19" s="1"/>
  <c r="BJ20" i="18"/>
  <c r="BI23" i="18"/>
  <c r="BI24" i="18" s="1"/>
  <c r="BI9" i="18" s="1"/>
  <c r="BI14" i="18" s="1"/>
  <c r="BL21" i="17"/>
  <c r="BL22" i="17" s="1"/>
  <c r="BM20" i="17" s="1"/>
  <c r="BI20" i="16"/>
  <c r="BH23" i="16"/>
  <c r="BH24" i="16" s="1"/>
  <c r="BH9" i="16" s="1"/>
  <c r="BH14" i="16" s="1"/>
  <c r="BJ21" i="15"/>
  <c r="BJ22" i="15" s="1"/>
  <c r="BM20" i="14"/>
  <c r="BL23" i="14"/>
  <c r="BL24" i="14" s="1"/>
  <c r="BL9" i="14" s="1"/>
  <c r="BL14" i="14" s="1"/>
  <c r="AF20" i="13"/>
  <c r="AE23" i="13"/>
  <c r="AE24" i="13" s="1"/>
  <c r="AE9" i="13" s="1"/>
  <c r="AE14" i="13" s="1"/>
  <c r="AE21" i="12"/>
  <c r="AE22" i="12" s="1"/>
  <c r="AG20" i="11"/>
  <c r="AF23" i="11"/>
  <c r="AF24" i="11" s="1"/>
  <c r="AF9" i="11" s="1"/>
  <c r="AF14" i="11" s="1"/>
  <c r="AE20" i="10"/>
  <c r="AD23" i="10"/>
  <c r="AD24" i="10" s="1"/>
  <c r="AD9" i="10" s="1"/>
  <c r="AD14" i="10" s="1"/>
  <c r="AE20" i="9"/>
  <c r="AD23" i="9"/>
  <c r="AD24" i="9" s="1"/>
  <c r="AD9" i="9" s="1"/>
  <c r="AD14" i="9" s="1"/>
  <c r="AE20" i="8"/>
  <c r="AD23" i="8"/>
  <c r="AD24" i="8" s="1"/>
  <c r="AD9" i="8" s="1"/>
  <c r="AD14" i="8" s="1"/>
  <c r="AE21" i="7"/>
  <c r="AE22" i="7" s="1"/>
  <c r="AF20" i="7" s="1"/>
  <c r="AE23" i="6"/>
  <c r="AE24" i="6" s="1"/>
  <c r="AE9" i="6" s="1"/>
  <c r="AE14" i="6" s="1"/>
  <c r="AF21" i="6"/>
  <c r="AF22" i="6" s="1"/>
  <c r="AE21" i="5"/>
  <c r="AE22" i="5" s="1"/>
  <c r="AF20" i="5" s="1"/>
  <c r="AE20" i="4"/>
  <c r="AD23" i="4"/>
  <c r="AD24" i="4" s="1"/>
  <c r="AD9" i="4" s="1"/>
  <c r="AD14" i="4" s="1"/>
  <c r="AG21" i="1"/>
  <c r="AG22" i="1" s="1"/>
  <c r="AF20" i="2"/>
  <c r="AE23" i="2"/>
  <c r="AE24" i="2" s="1"/>
  <c r="AE9" i="2" s="1"/>
  <c r="AE14" i="2" s="1"/>
  <c r="AE21" i="3"/>
  <c r="AE22" i="3" s="1"/>
  <c r="BK20" i="23" l="1"/>
  <c r="BJ23" i="23"/>
  <c r="BJ24" i="23" s="1"/>
  <c r="BJ9" i="23" s="1"/>
  <c r="BJ14" i="23" s="1"/>
  <c r="BL20" i="34"/>
  <c r="BK23" i="34"/>
  <c r="BK24" i="34" s="1"/>
  <c r="BK9" i="34" s="1"/>
  <c r="BK14" i="34" s="1"/>
  <c r="BQ20" i="68"/>
  <c r="BP23" i="68"/>
  <c r="BP24" i="68" s="1"/>
  <c r="BP9" i="68" s="1"/>
  <c r="BP14" i="68" s="1"/>
  <c r="BK21" i="66"/>
  <c r="BK22" i="66" s="1"/>
  <c r="BL20" i="66" s="1"/>
  <c r="BJ20" i="65"/>
  <c r="BI23" i="65"/>
  <c r="BI24" i="65" s="1"/>
  <c r="BI9" i="65" s="1"/>
  <c r="BI14" i="65" s="1"/>
  <c r="BP20" i="64"/>
  <c r="BO23" i="64"/>
  <c r="BO24" i="64" s="1"/>
  <c r="BO9" i="64" s="1"/>
  <c r="BO14" i="64" s="1"/>
  <c r="BK21" i="63"/>
  <c r="BK22" i="63"/>
  <c r="BL20" i="63" s="1"/>
  <c r="BJ21" i="62"/>
  <c r="BJ22" i="62" s="1"/>
  <c r="BI21" i="61"/>
  <c r="BI22" i="61" s="1"/>
  <c r="BJ20" i="60"/>
  <c r="BI23" i="60"/>
  <c r="BI24" i="60" s="1"/>
  <c r="BI9" i="60" s="1"/>
  <c r="BI14" i="60" s="1"/>
  <c r="BK20" i="59"/>
  <c r="BJ23" i="59"/>
  <c r="BJ24" i="59" s="1"/>
  <c r="BJ9" i="59" s="1"/>
  <c r="BJ14" i="59" s="1"/>
  <c r="BI21" i="58"/>
  <c r="BI22" i="58" s="1"/>
  <c r="BK20" i="57"/>
  <c r="BJ23" i="57"/>
  <c r="BJ24" i="57" s="1"/>
  <c r="BJ9" i="57" s="1"/>
  <c r="BJ14" i="57" s="1"/>
  <c r="BI20" i="56"/>
  <c r="BH23" i="56"/>
  <c r="BH24" i="56" s="1"/>
  <c r="BH9" i="56" s="1"/>
  <c r="BH14" i="56" s="1"/>
  <c r="BJ21" i="55"/>
  <c r="BJ22" i="55" s="1"/>
  <c r="BN21" i="54"/>
  <c r="BN22" i="54" s="1"/>
  <c r="BM23" i="54"/>
  <c r="BM24" i="54" s="1"/>
  <c r="BM9" i="54" s="1"/>
  <c r="BM14" i="54" s="1"/>
  <c r="BI20" i="53"/>
  <c r="BH23" i="53"/>
  <c r="BH24" i="53" s="1"/>
  <c r="BH9" i="53" s="1"/>
  <c r="BH14" i="53" s="1"/>
  <c r="BJ20" i="52"/>
  <c r="BI23" i="52"/>
  <c r="BI24" i="52" s="1"/>
  <c r="BI9" i="52" s="1"/>
  <c r="BI14" i="52" s="1"/>
  <c r="BI20" i="51"/>
  <c r="BH23" i="51"/>
  <c r="BH24" i="51" s="1"/>
  <c r="BH9" i="51" s="1"/>
  <c r="BH14" i="51" s="1"/>
  <c r="BM20" i="50"/>
  <c r="BL23" i="50"/>
  <c r="BL24" i="50" s="1"/>
  <c r="BL9" i="50" s="1"/>
  <c r="BL14" i="50" s="1"/>
  <c r="BJ21" i="49"/>
  <c r="BJ22" i="49" s="1"/>
  <c r="BJ20" i="48"/>
  <c r="BI23" i="48"/>
  <c r="BI24" i="48" s="1"/>
  <c r="BI9" i="48" s="1"/>
  <c r="BI14" i="48" s="1"/>
  <c r="BJ20" i="47"/>
  <c r="BI23" i="47"/>
  <c r="BI24" i="47" s="1"/>
  <c r="BI9" i="47" s="1"/>
  <c r="BI14" i="47" s="1"/>
  <c r="BI21" i="46"/>
  <c r="BI22" i="46" s="1"/>
  <c r="BI21" i="45"/>
  <c r="BI22" i="45" s="1"/>
  <c r="BJ20" i="44"/>
  <c r="BI23" i="44"/>
  <c r="BI24" i="44" s="1"/>
  <c r="BI9" i="44" s="1"/>
  <c r="BI14" i="44" s="1"/>
  <c r="BI21" i="43"/>
  <c r="BI22" i="43" s="1"/>
  <c r="BI21" i="42"/>
  <c r="BI22" i="42" s="1"/>
  <c r="BJ20" i="41"/>
  <c r="BI23" i="41"/>
  <c r="BI24" i="41" s="1"/>
  <c r="BI9" i="41" s="1"/>
  <c r="BI14" i="41" s="1"/>
  <c r="BJ21" i="40"/>
  <c r="BJ22" i="40" s="1"/>
  <c r="BK21" i="39"/>
  <c r="BK22" i="39"/>
  <c r="BL20" i="39" s="1"/>
  <c r="BK20" i="38"/>
  <c r="BJ23" i="38"/>
  <c r="BJ24" i="38" s="1"/>
  <c r="BJ9" i="38" s="1"/>
  <c r="BJ14" i="38" s="1"/>
  <c r="BK21" i="36"/>
  <c r="BK22" i="36" s="1"/>
  <c r="BL20" i="36" s="1"/>
  <c r="BK20" i="35"/>
  <c r="BJ23" i="35"/>
  <c r="BJ24" i="35" s="1"/>
  <c r="BJ9" i="35" s="1"/>
  <c r="BJ14" i="35" s="1"/>
  <c r="BL21" i="34"/>
  <c r="BL22" i="34" s="1"/>
  <c r="BM20" i="34" s="1"/>
  <c r="BI21" i="33"/>
  <c r="BI22" i="33" s="1"/>
  <c r="BJ21" i="32"/>
  <c r="BJ22" i="32" s="1"/>
  <c r="BJ20" i="31"/>
  <c r="BI23" i="31"/>
  <c r="BI24" i="31" s="1"/>
  <c r="BI9" i="31" s="1"/>
  <c r="BI14" i="31" s="1"/>
  <c r="BK21" i="30"/>
  <c r="BK22" i="30" s="1"/>
  <c r="BJ20" i="29"/>
  <c r="BI23" i="29"/>
  <c r="BI24" i="29" s="1"/>
  <c r="BI9" i="29" s="1"/>
  <c r="BI14" i="29" s="1"/>
  <c r="BK21" i="28"/>
  <c r="BK22" i="28"/>
  <c r="BL20" i="28" s="1"/>
  <c r="BJ21" i="27"/>
  <c r="BJ22" i="27" s="1"/>
  <c r="BM20" i="26"/>
  <c r="BL23" i="26"/>
  <c r="BL24" i="26" s="1"/>
  <c r="BL9" i="26" s="1"/>
  <c r="BL14" i="26" s="1"/>
  <c r="BI20" i="25"/>
  <c r="BH23" i="25"/>
  <c r="BH24" i="25" s="1"/>
  <c r="BH9" i="25" s="1"/>
  <c r="BH14" i="25" s="1"/>
  <c r="BI21" i="24"/>
  <c r="BI22" i="24" s="1"/>
  <c r="BK21" i="23"/>
  <c r="BK22" i="23" s="1"/>
  <c r="BL20" i="23" s="1"/>
  <c r="BJ21" i="22"/>
  <c r="BJ22" i="22" s="1"/>
  <c r="BK21" i="21"/>
  <c r="BK22" i="21" s="1"/>
  <c r="BL20" i="21" s="1"/>
  <c r="BJ20" i="20"/>
  <c r="BI23" i="20"/>
  <c r="BI24" i="20" s="1"/>
  <c r="BI9" i="20" s="1"/>
  <c r="BI14" i="20" s="1"/>
  <c r="BK21" i="19"/>
  <c r="BK22" i="19" s="1"/>
  <c r="BL20" i="19" s="1"/>
  <c r="BJ21" i="18"/>
  <c r="BJ22" i="18" s="1"/>
  <c r="BM21" i="17"/>
  <c r="BM22" i="17" s="1"/>
  <c r="BL23" i="17"/>
  <c r="BL24" i="17" s="1"/>
  <c r="BL9" i="17" s="1"/>
  <c r="BL14" i="17" s="1"/>
  <c r="BI21" i="16"/>
  <c r="BI22" i="16" s="1"/>
  <c r="BK20" i="15"/>
  <c r="BJ23" i="15"/>
  <c r="BJ24" i="15" s="1"/>
  <c r="BJ9" i="15" s="1"/>
  <c r="BJ14" i="15" s="1"/>
  <c r="BM21" i="14"/>
  <c r="BM22" i="14" s="1"/>
  <c r="AF21" i="13"/>
  <c r="AF22" i="13" s="1"/>
  <c r="AF20" i="12"/>
  <c r="AE23" i="12"/>
  <c r="AE24" i="12" s="1"/>
  <c r="AE9" i="12" s="1"/>
  <c r="AE14" i="12" s="1"/>
  <c r="AG21" i="11"/>
  <c r="AG22" i="11" s="1"/>
  <c r="AE21" i="10"/>
  <c r="AE22" i="10"/>
  <c r="AF20" i="10" s="1"/>
  <c r="AE21" i="9"/>
  <c r="AE22" i="9" s="1"/>
  <c r="AE21" i="8"/>
  <c r="AE22" i="8" s="1"/>
  <c r="AF21" i="7"/>
  <c r="AF22" i="7" s="1"/>
  <c r="AE23" i="7"/>
  <c r="AE24" i="7" s="1"/>
  <c r="AE9" i="7" s="1"/>
  <c r="AE14" i="7" s="1"/>
  <c r="AG20" i="6"/>
  <c r="AF23" i="6"/>
  <c r="AF24" i="6" s="1"/>
  <c r="AF9" i="6" s="1"/>
  <c r="AF14" i="6" s="1"/>
  <c r="AF21" i="5"/>
  <c r="AF22" i="5" s="1"/>
  <c r="AE23" i="5"/>
  <c r="AE24" i="5" s="1"/>
  <c r="AE9" i="5" s="1"/>
  <c r="AE14" i="5" s="1"/>
  <c r="AE21" i="4"/>
  <c r="AE22" i="4" s="1"/>
  <c r="AF20" i="4" s="1"/>
  <c r="AH20" i="1"/>
  <c r="AG23" i="1"/>
  <c r="AG24" i="1" s="1"/>
  <c r="AG9" i="1" s="1"/>
  <c r="AG14" i="1" s="1"/>
  <c r="AF21" i="2"/>
  <c r="AF22" i="2" s="1"/>
  <c r="AG20" i="2" s="1"/>
  <c r="AF20" i="3"/>
  <c r="AE23" i="3"/>
  <c r="AE24" i="3" s="1"/>
  <c r="AE9" i="3" s="1"/>
  <c r="AE14" i="3" s="1"/>
  <c r="BL20" i="30" l="1"/>
  <c r="BK23" i="30"/>
  <c r="BK24" i="30" s="1"/>
  <c r="BK9" i="30" s="1"/>
  <c r="BK14" i="30" s="1"/>
  <c r="AF20" i="8"/>
  <c r="AE23" i="8"/>
  <c r="AE24" i="8" s="1"/>
  <c r="AE9" i="8" s="1"/>
  <c r="AE14" i="8" s="1"/>
  <c r="AF20" i="9"/>
  <c r="AE23" i="9"/>
  <c r="AE24" i="9" s="1"/>
  <c r="AE9" i="9" s="1"/>
  <c r="AE14" i="9" s="1"/>
  <c r="BK23" i="28"/>
  <c r="BK24" i="28" s="1"/>
  <c r="BK9" i="28" s="1"/>
  <c r="BK14" i="28" s="1"/>
  <c r="AE23" i="10"/>
  <c r="AE24" i="10" s="1"/>
  <c r="AE9" i="10" s="1"/>
  <c r="AE14" i="10" s="1"/>
  <c r="BQ21" i="68"/>
  <c r="BQ22" i="68"/>
  <c r="BR20" i="68" s="1"/>
  <c r="BL21" i="66"/>
  <c r="BL22" i="66" s="1"/>
  <c r="BK23" i="66"/>
  <c r="BK24" i="66" s="1"/>
  <c r="BK9" i="66" s="1"/>
  <c r="BK14" i="66" s="1"/>
  <c r="BJ21" i="65"/>
  <c r="BJ22" i="65" s="1"/>
  <c r="BP21" i="64"/>
  <c r="BP22" i="64" s="1"/>
  <c r="BQ20" i="64" s="1"/>
  <c r="BL21" i="63"/>
  <c r="BL22" i="63" s="1"/>
  <c r="BK23" i="63"/>
  <c r="BK24" i="63" s="1"/>
  <c r="BK9" i="63" s="1"/>
  <c r="BK14" i="63" s="1"/>
  <c r="BK20" i="62"/>
  <c r="BJ23" i="62"/>
  <c r="BJ24" i="62" s="1"/>
  <c r="BJ9" i="62" s="1"/>
  <c r="BJ14" i="62" s="1"/>
  <c r="BJ20" i="61"/>
  <c r="BI23" i="61"/>
  <c r="BI24" i="61" s="1"/>
  <c r="BI9" i="61" s="1"/>
  <c r="BI14" i="61" s="1"/>
  <c r="BJ21" i="60"/>
  <c r="BJ22" i="60" s="1"/>
  <c r="BK21" i="59"/>
  <c r="BK22" i="59" s="1"/>
  <c r="BJ20" i="58"/>
  <c r="BI23" i="58"/>
  <c r="BI24" i="58" s="1"/>
  <c r="BI9" i="58" s="1"/>
  <c r="BI14" i="58" s="1"/>
  <c r="BK21" i="57"/>
  <c r="BK22" i="57" s="1"/>
  <c r="BI21" i="56"/>
  <c r="BI22" i="56" s="1"/>
  <c r="BK20" i="55"/>
  <c r="BJ23" i="55"/>
  <c r="BJ24" i="55" s="1"/>
  <c r="BJ9" i="55" s="1"/>
  <c r="BJ14" i="55" s="1"/>
  <c r="BO20" i="54"/>
  <c r="BN23" i="54"/>
  <c r="BN24" i="54" s="1"/>
  <c r="BN9" i="54" s="1"/>
  <c r="BN14" i="54" s="1"/>
  <c r="BI21" i="53"/>
  <c r="BI22" i="53" s="1"/>
  <c r="BJ21" i="52"/>
  <c r="BJ22" i="52" s="1"/>
  <c r="BI21" i="51"/>
  <c r="BI22" i="51" s="1"/>
  <c r="BM21" i="50"/>
  <c r="BM22" i="50" s="1"/>
  <c r="BN20" i="50" s="1"/>
  <c r="BK20" i="49"/>
  <c r="BJ23" i="49"/>
  <c r="BJ24" i="49" s="1"/>
  <c r="BJ9" i="49" s="1"/>
  <c r="BJ14" i="49" s="1"/>
  <c r="BJ21" i="48"/>
  <c r="BJ22" i="48" s="1"/>
  <c r="BJ21" i="47"/>
  <c r="BJ22" i="47" s="1"/>
  <c r="BJ20" i="46"/>
  <c r="BI23" i="46"/>
  <c r="BI24" i="46" s="1"/>
  <c r="BI9" i="46" s="1"/>
  <c r="BI14" i="46" s="1"/>
  <c r="BJ20" i="45"/>
  <c r="BI23" i="45"/>
  <c r="BI24" i="45" s="1"/>
  <c r="BI9" i="45" s="1"/>
  <c r="BI14" i="45" s="1"/>
  <c r="BJ21" i="44"/>
  <c r="BJ22" i="44" s="1"/>
  <c r="BJ20" i="43"/>
  <c r="BI23" i="43"/>
  <c r="BI24" i="43" s="1"/>
  <c r="BI9" i="43" s="1"/>
  <c r="BI14" i="43" s="1"/>
  <c r="BJ20" i="42"/>
  <c r="BI23" i="42"/>
  <c r="BI24" i="42" s="1"/>
  <c r="BI9" i="42" s="1"/>
  <c r="BI14" i="42" s="1"/>
  <c r="BJ21" i="41"/>
  <c r="BJ22" i="41" s="1"/>
  <c r="BK20" i="40"/>
  <c r="BJ23" i="40"/>
  <c r="BJ24" i="40" s="1"/>
  <c r="BJ9" i="40" s="1"/>
  <c r="BJ14" i="40" s="1"/>
  <c r="BL21" i="39"/>
  <c r="BL22" i="39" s="1"/>
  <c r="BM20" i="39" s="1"/>
  <c r="BK23" i="39"/>
  <c r="BK24" i="39" s="1"/>
  <c r="BK9" i="39" s="1"/>
  <c r="BK14" i="39" s="1"/>
  <c r="BK21" i="38"/>
  <c r="BK22" i="38" s="1"/>
  <c r="BL21" i="36"/>
  <c r="BL22" i="36" s="1"/>
  <c r="BM20" i="36" s="1"/>
  <c r="BK23" i="36"/>
  <c r="BK24" i="36" s="1"/>
  <c r="BK9" i="36" s="1"/>
  <c r="BK14" i="36" s="1"/>
  <c r="BK21" i="35"/>
  <c r="BK22" i="35"/>
  <c r="BL20" i="35" s="1"/>
  <c r="BM21" i="34"/>
  <c r="BM22" i="34" s="1"/>
  <c r="BL23" i="34"/>
  <c r="BL24" i="34" s="1"/>
  <c r="BL9" i="34" s="1"/>
  <c r="BL14" i="34" s="1"/>
  <c r="BJ20" i="33"/>
  <c r="BI23" i="33"/>
  <c r="BI24" i="33" s="1"/>
  <c r="BI9" i="33" s="1"/>
  <c r="BI14" i="33" s="1"/>
  <c r="BK20" i="32"/>
  <c r="BJ23" i="32"/>
  <c r="BJ24" i="32" s="1"/>
  <c r="BJ9" i="32" s="1"/>
  <c r="BJ14" i="32" s="1"/>
  <c r="BJ21" i="31"/>
  <c r="BJ22" i="31" s="1"/>
  <c r="BL21" i="30"/>
  <c r="BL22" i="30"/>
  <c r="BM20" i="30" s="1"/>
  <c r="BJ21" i="29"/>
  <c r="BJ22" i="29" s="1"/>
  <c r="BL21" i="28"/>
  <c r="BL22" i="28" s="1"/>
  <c r="BM20" i="28" s="1"/>
  <c r="BK20" i="27"/>
  <c r="BJ23" i="27"/>
  <c r="BJ24" i="27" s="1"/>
  <c r="BJ9" i="27" s="1"/>
  <c r="BJ14" i="27" s="1"/>
  <c r="BM21" i="26"/>
  <c r="BM22" i="26" s="1"/>
  <c r="BI21" i="25"/>
  <c r="BI22" i="25" s="1"/>
  <c r="BJ20" i="24"/>
  <c r="BI23" i="24"/>
  <c r="BI24" i="24" s="1"/>
  <c r="BI9" i="24" s="1"/>
  <c r="BI14" i="24" s="1"/>
  <c r="BL21" i="23"/>
  <c r="BL22" i="23" s="1"/>
  <c r="BK23" i="23"/>
  <c r="BK24" i="23" s="1"/>
  <c r="BK9" i="23" s="1"/>
  <c r="BK14" i="23" s="1"/>
  <c r="BK20" i="22"/>
  <c r="BJ23" i="22"/>
  <c r="BJ24" i="22" s="1"/>
  <c r="BJ9" i="22" s="1"/>
  <c r="BJ14" i="22" s="1"/>
  <c r="BL21" i="21"/>
  <c r="BL22" i="21" s="1"/>
  <c r="BK23" i="21"/>
  <c r="BK24" i="21" s="1"/>
  <c r="BK9" i="21" s="1"/>
  <c r="BK14" i="21" s="1"/>
  <c r="BJ21" i="20"/>
  <c r="BJ22" i="20" s="1"/>
  <c r="BL21" i="19"/>
  <c r="BL22" i="19" s="1"/>
  <c r="BK23" i="19"/>
  <c r="BK24" i="19" s="1"/>
  <c r="BK9" i="19" s="1"/>
  <c r="BK14" i="19" s="1"/>
  <c r="BK20" i="18"/>
  <c r="BJ23" i="18"/>
  <c r="BJ24" i="18" s="1"/>
  <c r="BJ9" i="18" s="1"/>
  <c r="BJ14" i="18" s="1"/>
  <c r="BN20" i="17"/>
  <c r="BM23" i="17"/>
  <c r="BM24" i="17" s="1"/>
  <c r="BM9" i="17" s="1"/>
  <c r="BM14" i="17" s="1"/>
  <c r="BJ20" i="16"/>
  <c r="BI23" i="16"/>
  <c r="BI24" i="16" s="1"/>
  <c r="BI9" i="16" s="1"/>
  <c r="BI14" i="16" s="1"/>
  <c r="BK21" i="15"/>
  <c r="BK22" i="15" s="1"/>
  <c r="BN20" i="14"/>
  <c r="BM23" i="14"/>
  <c r="BM24" i="14" s="1"/>
  <c r="BM9" i="14" s="1"/>
  <c r="BM14" i="14" s="1"/>
  <c r="AG20" i="13"/>
  <c r="AF23" i="13"/>
  <c r="AF24" i="13" s="1"/>
  <c r="AF9" i="13" s="1"/>
  <c r="AF14" i="13" s="1"/>
  <c r="AF21" i="12"/>
  <c r="AF22" i="12" s="1"/>
  <c r="AH20" i="11"/>
  <c r="AG23" i="11"/>
  <c r="AG24" i="11" s="1"/>
  <c r="AG9" i="11" s="1"/>
  <c r="AG14" i="11" s="1"/>
  <c r="AF21" i="10"/>
  <c r="AF22" i="10" s="1"/>
  <c r="AF21" i="9"/>
  <c r="AF22" i="9" s="1"/>
  <c r="AF21" i="8"/>
  <c r="AF22" i="8" s="1"/>
  <c r="AG20" i="7"/>
  <c r="AF23" i="7"/>
  <c r="AF24" i="7" s="1"/>
  <c r="AF9" i="7" s="1"/>
  <c r="AF14" i="7" s="1"/>
  <c r="AG21" i="6"/>
  <c r="AG22" i="6" s="1"/>
  <c r="AG20" i="5"/>
  <c r="AF23" i="5"/>
  <c r="AF24" i="5" s="1"/>
  <c r="AF9" i="5" s="1"/>
  <c r="AF14" i="5" s="1"/>
  <c r="AF21" i="4"/>
  <c r="AF22" i="4" s="1"/>
  <c r="AE23" i="4"/>
  <c r="AE24" i="4" s="1"/>
  <c r="AE9" i="4" s="1"/>
  <c r="AE14" i="4" s="1"/>
  <c r="AH21" i="1"/>
  <c r="AH22" i="1" s="1"/>
  <c r="AG21" i="2"/>
  <c r="AG22" i="2" s="1"/>
  <c r="AF23" i="2"/>
  <c r="AF24" i="2" s="1"/>
  <c r="AF9" i="2" s="1"/>
  <c r="AF14" i="2" s="1"/>
  <c r="AF21" i="3"/>
  <c r="AF22" i="3" s="1"/>
  <c r="AG20" i="3" s="1"/>
  <c r="BL20" i="59" l="1"/>
  <c r="BK23" i="59"/>
  <c r="BK24" i="59" s="1"/>
  <c r="BK9" i="59" s="1"/>
  <c r="BK14" i="59" s="1"/>
  <c r="AG20" i="10"/>
  <c r="AF23" i="10"/>
  <c r="AF24" i="10" s="1"/>
  <c r="AF9" i="10" s="1"/>
  <c r="AF14" i="10" s="1"/>
  <c r="BL20" i="38"/>
  <c r="BK23" i="38"/>
  <c r="BK24" i="38" s="1"/>
  <c r="BK9" i="38" s="1"/>
  <c r="BK14" i="38" s="1"/>
  <c r="BR21" i="68"/>
  <c r="BR22" i="68" s="1"/>
  <c r="BQ23" i="68"/>
  <c r="BQ24" i="68" s="1"/>
  <c r="BQ9" i="68" s="1"/>
  <c r="BQ14" i="68" s="1"/>
  <c r="H15" i="68" s="1"/>
  <c r="H16" i="68" s="1"/>
  <c r="BM20" i="66"/>
  <c r="BL23" i="66"/>
  <c r="BL24" i="66" s="1"/>
  <c r="BL9" i="66" s="1"/>
  <c r="BL14" i="66" s="1"/>
  <c r="BK20" i="65"/>
  <c r="BJ23" i="65"/>
  <c r="BJ24" i="65" s="1"/>
  <c r="BJ9" i="65" s="1"/>
  <c r="BJ14" i="65" s="1"/>
  <c r="BQ21" i="64"/>
  <c r="BQ22" i="64" s="1"/>
  <c r="BP23" i="64"/>
  <c r="BP24" i="64" s="1"/>
  <c r="BP9" i="64" s="1"/>
  <c r="BP14" i="64" s="1"/>
  <c r="BM20" i="63"/>
  <c r="BL23" i="63"/>
  <c r="BL24" i="63" s="1"/>
  <c r="BL9" i="63" s="1"/>
  <c r="BL14" i="63" s="1"/>
  <c r="BK21" i="62"/>
  <c r="BK22" i="62"/>
  <c r="BL20" i="62" s="1"/>
  <c r="BJ21" i="61"/>
  <c r="BJ22" i="61" s="1"/>
  <c r="BK20" i="60"/>
  <c r="BJ23" i="60"/>
  <c r="BJ24" i="60" s="1"/>
  <c r="BJ9" i="60" s="1"/>
  <c r="BJ14" i="60" s="1"/>
  <c r="BL21" i="59"/>
  <c r="BL22" i="59" s="1"/>
  <c r="BJ21" i="58"/>
  <c r="BJ22" i="58" s="1"/>
  <c r="BL20" i="57"/>
  <c r="BK23" i="57"/>
  <c r="BK24" i="57" s="1"/>
  <c r="BK9" i="57" s="1"/>
  <c r="BK14" i="57" s="1"/>
  <c r="BJ20" i="56"/>
  <c r="BI23" i="56"/>
  <c r="BI24" i="56" s="1"/>
  <c r="BI9" i="56" s="1"/>
  <c r="BI14" i="56" s="1"/>
  <c r="BK21" i="55"/>
  <c r="BK22" i="55" s="1"/>
  <c r="BL20" i="55" s="1"/>
  <c r="BO21" i="54"/>
  <c r="BO22" i="54" s="1"/>
  <c r="BJ20" i="53"/>
  <c r="BI23" i="53"/>
  <c r="BI24" i="53" s="1"/>
  <c r="BI9" i="53" s="1"/>
  <c r="BI14" i="53" s="1"/>
  <c r="BK20" i="52"/>
  <c r="BJ23" i="52"/>
  <c r="BJ24" i="52" s="1"/>
  <c r="BJ9" i="52" s="1"/>
  <c r="BJ14" i="52" s="1"/>
  <c r="BJ20" i="51"/>
  <c r="BI23" i="51"/>
  <c r="BI24" i="51" s="1"/>
  <c r="BI9" i="51" s="1"/>
  <c r="BI14" i="51" s="1"/>
  <c r="BN21" i="50"/>
  <c r="BN22" i="50"/>
  <c r="BO20" i="50" s="1"/>
  <c r="BM23" i="50"/>
  <c r="BM24" i="50" s="1"/>
  <c r="BM9" i="50" s="1"/>
  <c r="BM14" i="50" s="1"/>
  <c r="BK21" i="49"/>
  <c r="BK22" i="49" s="1"/>
  <c r="BL20" i="49" s="1"/>
  <c r="BK20" i="48"/>
  <c r="BJ23" i="48"/>
  <c r="BJ24" i="48" s="1"/>
  <c r="BJ9" i="48" s="1"/>
  <c r="BJ14" i="48" s="1"/>
  <c r="BK20" i="47"/>
  <c r="BJ23" i="47"/>
  <c r="BJ24" i="47" s="1"/>
  <c r="BJ9" i="47" s="1"/>
  <c r="BJ14" i="47" s="1"/>
  <c r="BJ21" i="46"/>
  <c r="BJ22" i="46" s="1"/>
  <c r="BJ21" i="45"/>
  <c r="BJ22" i="45" s="1"/>
  <c r="BK20" i="44"/>
  <c r="BJ23" i="44"/>
  <c r="BJ24" i="44" s="1"/>
  <c r="BJ9" i="44" s="1"/>
  <c r="BJ14" i="44" s="1"/>
  <c r="BJ21" i="43"/>
  <c r="BJ22" i="43" s="1"/>
  <c r="BJ21" i="42"/>
  <c r="BJ22" i="42" s="1"/>
  <c r="BK20" i="41"/>
  <c r="BJ23" i="41"/>
  <c r="BJ24" i="41" s="1"/>
  <c r="BJ9" i="41" s="1"/>
  <c r="BJ14" i="41" s="1"/>
  <c r="BK21" i="40"/>
  <c r="BK22" i="40" s="1"/>
  <c r="BM21" i="39"/>
  <c r="BM22" i="39" s="1"/>
  <c r="BL23" i="39"/>
  <c r="BL24" i="39" s="1"/>
  <c r="BL9" i="39" s="1"/>
  <c r="BL14" i="39" s="1"/>
  <c r="BL21" i="38"/>
  <c r="BL22" i="38"/>
  <c r="BM20" i="38" s="1"/>
  <c r="BM21" i="36"/>
  <c r="BM22" i="36" s="1"/>
  <c r="BL23" i="36"/>
  <c r="BL24" i="36" s="1"/>
  <c r="BL9" i="36" s="1"/>
  <c r="BL14" i="36" s="1"/>
  <c r="BL21" i="35"/>
  <c r="BL22" i="35" s="1"/>
  <c r="BK23" i="35"/>
  <c r="BK24" i="35" s="1"/>
  <c r="BK9" i="35" s="1"/>
  <c r="BK14" i="35" s="1"/>
  <c r="BN20" i="34"/>
  <c r="BM23" i="34"/>
  <c r="BM24" i="34" s="1"/>
  <c r="BM9" i="34" s="1"/>
  <c r="BM14" i="34" s="1"/>
  <c r="BJ21" i="33"/>
  <c r="BJ22" i="33" s="1"/>
  <c r="BK21" i="32"/>
  <c r="BK22" i="32" s="1"/>
  <c r="BK20" i="31"/>
  <c r="BJ23" i="31"/>
  <c r="BJ24" i="31" s="1"/>
  <c r="BJ9" i="31" s="1"/>
  <c r="BJ14" i="31" s="1"/>
  <c r="BL23" i="30"/>
  <c r="BL24" i="30" s="1"/>
  <c r="BL9" i="30" s="1"/>
  <c r="BL14" i="30" s="1"/>
  <c r="BM21" i="30"/>
  <c r="BM22" i="30" s="1"/>
  <c r="BK20" i="29"/>
  <c r="BJ23" i="29"/>
  <c r="BJ24" i="29" s="1"/>
  <c r="BJ9" i="29" s="1"/>
  <c r="BJ14" i="29" s="1"/>
  <c r="BM21" i="28"/>
  <c r="BM22" i="28" s="1"/>
  <c r="BL23" i="28"/>
  <c r="BL24" i="28" s="1"/>
  <c r="BL9" i="28" s="1"/>
  <c r="BL14" i="28" s="1"/>
  <c r="BK21" i="27"/>
  <c r="BK22" i="27"/>
  <c r="BL20" i="27" s="1"/>
  <c r="BN20" i="26"/>
  <c r="BM23" i="26"/>
  <c r="BM24" i="26" s="1"/>
  <c r="BM9" i="26" s="1"/>
  <c r="BM14" i="26" s="1"/>
  <c r="BJ20" i="25"/>
  <c r="BI23" i="25"/>
  <c r="BI24" i="25" s="1"/>
  <c r="BI9" i="25" s="1"/>
  <c r="BI14" i="25" s="1"/>
  <c r="BJ21" i="24"/>
  <c r="BJ22" i="24" s="1"/>
  <c r="BM20" i="23"/>
  <c r="BL23" i="23"/>
  <c r="BL24" i="23" s="1"/>
  <c r="BL9" i="23" s="1"/>
  <c r="BL14" i="23" s="1"/>
  <c r="BK21" i="22"/>
  <c r="BK22" i="22" s="1"/>
  <c r="BM20" i="21"/>
  <c r="BL23" i="21"/>
  <c r="BL24" i="21" s="1"/>
  <c r="BL9" i="21" s="1"/>
  <c r="BL14" i="21" s="1"/>
  <c r="BK20" i="20"/>
  <c r="BJ23" i="20"/>
  <c r="BJ24" i="20" s="1"/>
  <c r="BJ9" i="20" s="1"/>
  <c r="BJ14" i="20" s="1"/>
  <c r="BM20" i="19"/>
  <c r="BL23" i="19"/>
  <c r="BL24" i="19" s="1"/>
  <c r="BL9" i="19" s="1"/>
  <c r="BL14" i="19" s="1"/>
  <c r="BK21" i="18"/>
  <c r="BK22" i="18" s="1"/>
  <c r="BN21" i="17"/>
  <c r="BN22" i="17" s="1"/>
  <c r="BJ21" i="16"/>
  <c r="BJ22" i="16" s="1"/>
  <c r="BL20" i="15"/>
  <c r="BK23" i="15"/>
  <c r="BK24" i="15" s="1"/>
  <c r="BK9" i="15" s="1"/>
  <c r="BK14" i="15" s="1"/>
  <c r="BN21" i="14"/>
  <c r="BN22" i="14" s="1"/>
  <c r="AG21" i="13"/>
  <c r="AG22" i="13" s="1"/>
  <c r="AG20" i="12"/>
  <c r="AF23" i="12"/>
  <c r="AF24" i="12" s="1"/>
  <c r="AF9" i="12" s="1"/>
  <c r="AF14" i="12" s="1"/>
  <c r="AH21" i="11"/>
  <c r="AH22" i="11" s="1"/>
  <c r="AG23" i="10"/>
  <c r="AG24" i="10" s="1"/>
  <c r="AG9" i="10" s="1"/>
  <c r="AG14" i="10" s="1"/>
  <c r="AG21" i="10"/>
  <c r="AG22" i="10"/>
  <c r="AH20" i="10" s="1"/>
  <c r="AG20" i="9"/>
  <c r="AF23" i="9"/>
  <c r="AF24" i="9" s="1"/>
  <c r="AF9" i="9" s="1"/>
  <c r="AF14" i="9" s="1"/>
  <c r="AG20" i="8"/>
  <c r="AF23" i="8"/>
  <c r="AF24" i="8" s="1"/>
  <c r="AF9" i="8" s="1"/>
  <c r="AF14" i="8" s="1"/>
  <c r="AG21" i="7"/>
  <c r="AG22" i="7" s="1"/>
  <c r="AH20" i="6"/>
  <c r="AG23" i="6"/>
  <c r="AG24" i="6" s="1"/>
  <c r="AG9" i="6" s="1"/>
  <c r="AG14" i="6" s="1"/>
  <c r="AG21" i="5"/>
  <c r="AG22" i="5" s="1"/>
  <c r="AG20" i="4"/>
  <c r="AF23" i="4"/>
  <c r="AF24" i="4" s="1"/>
  <c r="AF9" i="4" s="1"/>
  <c r="AF14" i="4" s="1"/>
  <c r="AI20" i="1"/>
  <c r="AH23" i="1"/>
  <c r="AH24" i="1" s="1"/>
  <c r="AH9" i="1" s="1"/>
  <c r="AH14" i="1" s="1"/>
  <c r="AH20" i="2"/>
  <c r="AG23" i="2"/>
  <c r="AG24" i="2" s="1"/>
  <c r="AG9" i="2" s="1"/>
  <c r="AG14" i="2" s="1"/>
  <c r="AG21" i="3"/>
  <c r="AG22" i="3" s="1"/>
  <c r="AF23" i="3"/>
  <c r="AF24" i="3" s="1"/>
  <c r="AF9" i="3" s="1"/>
  <c r="AF14" i="3" s="1"/>
  <c r="BL20" i="22" l="1"/>
  <c r="BK23" i="22"/>
  <c r="BK24" i="22" s="1"/>
  <c r="BK9" i="22" s="1"/>
  <c r="BK14" i="22" s="1"/>
  <c r="BL20" i="32"/>
  <c r="BK23" i="32"/>
  <c r="BK24" i="32" s="1"/>
  <c r="BK9" i="32" s="1"/>
  <c r="BK14" i="32" s="1"/>
  <c r="BL20" i="18"/>
  <c r="BK23" i="18"/>
  <c r="BK24" i="18" s="1"/>
  <c r="BK9" i="18" s="1"/>
  <c r="BK14" i="18" s="1"/>
  <c r="BK23" i="27"/>
  <c r="BK24" i="27" s="1"/>
  <c r="BK9" i="27" s="1"/>
  <c r="BK14" i="27" s="1"/>
  <c r="BL20" i="40"/>
  <c r="BK23" i="40"/>
  <c r="BK24" i="40" s="1"/>
  <c r="BK9" i="40" s="1"/>
  <c r="BK14" i="40" s="1"/>
  <c r="BS20" i="68"/>
  <c r="BR23" i="68"/>
  <c r="BR24" i="68" s="1"/>
  <c r="BM21" i="66"/>
  <c r="BM22" i="66" s="1"/>
  <c r="BK21" i="65"/>
  <c r="BK22" i="65"/>
  <c r="BL20" i="65" s="1"/>
  <c r="BR20" i="64"/>
  <c r="BQ23" i="64"/>
  <c r="BQ24" i="64" s="1"/>
  <c r="BQ9" i="64" s="1"/>
  <c r="BQ14" i="64" s="1"/>
  <c r="H15" i="64" s="1"/>
  <c r="H16" i="64" s="1"/>
  <c r="BM21" i="63"/>
  <c r="BM22" i="63" s="1"/>
  <c r="BL21" i="62"/>
  <c r="BL22" i="62" s="1"/>
  <c r="BK23" i="62"/>
  <c r="BK24" i="62" s="1"/>
  <c r="BK9" i="62" s="1"/>
  <c r="BK14" i="62" s="1"/>
  <c r="BK20" i="61"/>
  <c r="BJ23" i="61"/>
  <c r="BJ24" i="61" s="1"/>
  <c r="BJ9" i="61" s="1"/>
  <c r="BJ14" i="61" s="1"/>
  <c r="BK21" i="60"/>
  <c r="BK22" i="60" s="1"/>
  <c r="BM20" i="59"/>
  <c r="BL23" i="59"/>
  <c r="BL24" i="59" s="1"/>
  <c r="BL9" i="59" s="1"/>
  <c r="BL14" i="59" s="1"/>
  <c r="BK20" i="58"/>
  <c r="BJ23" i="58"/>
  <c r="BJ24" i="58" s="1"/>
  <c r="BJ9" i="58" s="1"/>
  <c r="BJ14" i="58" s="1"/>
  <c r="BL21" i="57"/>
  <c r="BL22" i="57"/>
  <c r="BM20" i="57" s="1"/>
  <c r="BJ21" i="56"/>
  <c r="BJ22" i="56" s="1"/>
  <c r="BL21" i="55"/>
  <c r="BL22" i="55"/>
  <c r="BM20" i="55" s="1"/>
  <c r="BK23" i="55"/>
  <c r="BK24" i="55" s="1"/>
  <c r="BK9" i="55" s="1"/>
  <c r="BK14" i="55" s="1"/>
  <c r="BP20" i="54"/>
  <c r="BO23" i="54"/>
  <c r="BO24" i="54" s="1"/>
  <c r="BO9" i="54" s="1"/>
  <c r="BO14" i="54" s="1"/>
  <c r="BJ21" i="53"/>
  <c r="BJ22" i="53" s="1"/>
  <c r="BK21" i="52"/>
  <c r="BK22" i="52" s="1"/>
  <c r="BJ21" i="51"/>
  <c r="BJ22" i="51" s="1"/>
  <c r="BO21" i="50"/>
  <c r="BO22" i="50" s="1"/>
  <c r="BN23" i="50"/>
  <c r="BN24" i="50" s="1"/>
  <c r="BN9" i="50" s="1"/>
  <c r="BN14" i="50" s="1"/>
  <c r="BK23" i="49"/>
  <c r="BK24" i="49" s="1"/>
  <c r="BK9" i="49" s="1"/>
  <c r="BK14" i="49" s="1"/>
  <c r="BL21" i="49"/>
  <c r="BL22" i="49" s="1"/>
  <c r="BK21" i="48"/>
  <c r="BK22" i="48" s="1"/>
  <c r="BL20" i="48" s="1"/>
  <c r="BK21" i="47"/>
  <c r="BK22" i="47"/>
  <c r="BL20" i="47" s="1"/>
  <c r="BK20" i="46"/>
  <c r="BJ23" i="46"/>
  <c r="BJ24" i="46" s="1"/>
  <c r="BJ9" i="46" s="1"/>
  <c r="BJ14" i="46" s="1"/>
  <c r="BK20" i="45"/>
  <c r="BJ23" i="45"/>
  <c r="BJ24" i="45" s="1"/>
  <c r="BJ9" i="45" s="1"/>
  <c r="BJ14" i="45" s="1"/>
  <c r="BK21" i="44"/>
  <c r="BK22" i="44"/>
  <c r="BL20" i="44" s="1"/>
  <c r="BK20" i="43"/>
  <c r="BJ23" i="43"/>
  <c r="BJ24" i="43" s="1"/>
  <c r="BJ9" i="43" s="1"/>
  <c r="BJ14" i="43" s="1"/>
  <c r="BK20" i="42"/>
  <c r="BJ23" i="42"/>
  <c r="BJ24" i="42" s="1"/>
  <c r="BJ9" i="42" s="1"/>
  <c r="BJ14" i="42" s="1"/>
  <c r="BK21" i="41"/>
  <c r="BK22" i="41" s="1"/>
  <c r="BL21" i="40"/>
  <c r="BL22" i="40"/>
  <c r="BM20" i="40" s="1"/>
  <c r="BN20" i="39"/>
  <c r="BM23" i="39"/>
  <c r="BM24" i="39" s="1"/>
  <c r="BM9" i="39" s="1"/>
  <c r="BM14" i="39" s="1"/>
  <c r="BM21" i="38"/>
  <c r="BM22" i="38" s="1"/>
  <c r="BL23" i="38"/>
  <c r="BL24" i="38" s="1"/>
  <c r="BL9" i="38" s="1"/>
  <c r="BL14" i="38" s="1"/>
  <c r="BN20" i="36"/>
  <c r="BM23" i="36"/>
  <c r="BM24" i="36" s="1"/>
  <c r="BM9" i="36" s="1"/>
  <c r="BM14" i="36" s="1"/>
  <c r="BM20" i="35"/>
  <c r="BL23" i="35"/>
  <c r="BL24" i="35" s="1"/>
  <c r="BL9" i="35" s="1"/>
  <c r="BL14" i="35" s="1"/>
  <c r="BN21" i="34"/>
  <c r="BN22" i="34" s="1"/>
  <c r="BK20" i="33"/>
  <c r="BJ23" i="33"/>
  <c r="BJ24" i="33" s="1"/>
  <c r="BJ9" i="33" s="1"/>
  <c r="BJ14" i="33" s="1"/>
  <c r="BL21" i="32"/>
  <c r="BL22" i="32" s="1"/>
  <c r="BK21" i="31"/>
  <c r="BK22" i="31" s="1"/>
  <c r="BN20" i="30"/>
  <c r="BM23" i="30"/>
  <c r="BM24" i="30" s="1"/>
  <c r="BM9" i="30" s="1"/>
  <c r="BM14" i="30" s="1"/>
  <c r="BK21" i="29"/>
  <c r="BK22" i="29"/>
  <c r="BL20" i="29" s="1"/>
  <c r="BN20" i="28"/>
  <c r="BM23" i="28"/>
  <c r="BM24" i="28" s="1"/>
  <c r="BM9" i="28" s="1"/>
  <c r="BM14" i="28" s="1"/>
  <c r="BL21" i="27"/>
  <c r="BL22" i="27" s="1"/>
  <c r="BN21" i="26"/>
  <c r="BN22" i="26" s="1"/>
  <c r="BJ21" i="25"/>
  <c r="BJ22" i="25" s="1"/>
  <c r="BK20" i="25" s="1"/>
  <c r="BK20" i="24"/>
  <c r="BJ23" i="24"/>
  <c r="BJ24" i="24" s="1"/>
  <c r="BJ9" i="24" s="1"/>
  <c r="BJ14" i="24" s="1"/>
  <c r="BM21" i="23"/>
  <c r="BM22" i="23" s="1"/>
  <c r="BL21" i="22"/>
  <c r="BL22" i="22" s="1"/>
  <c r="BM21" i="21"/>
  <c r="BM22" i="21" s="1"/>
  <c r="BN20" i="21" s="1"/>
  <c r="BK21" i="20"/>
  <c r="BK22" i="20" s="1"/>
  <c r="BL20" i="20" s="1"/>
  <c r="BM21" i="19"/>
  <c r="BM22" i="19" s="1"/>
  <c r="BL21" i="18"/>
  <c r="BL22" i="18"/>
  <c r="BM20" i="18" s="1"/>
  <c r="BO20" i="17"/>
  <c r="BN23" i="17"/>
  <c r="BN24" i="17" s="1"/>
  <c r="BN9" i="17" s="1"/>
  <c r="BN14" i="17" s="1"/>
  <c r="BK20" i="16"/>
  <c r="BJ23" i="16"/>
  <c r="BJ24" i="16" s="1"/>
  <c r="BJ9" i="16" s="1"/>
  <c r="BJ14" i="16" s="1"/>
  <c r="BL21" i="15"/>
  <c r="BL22" i="15"/>
  <c r="BM20" i="15" s="1"/>
  <c r="BO20" i="14"/>
  <c r="BN23" i="14"/>
  <c r="BN24" i="14" s="1"/>
  <c r="BN9" i="14" s="1"/>
  <c r="BN14" i="14" s="1"/>
  <c r="AH20" i="13"/>
  <c r="AG23" i="13"/>
  <c r="AG24" i="13" s="1"/>
  <c r="AG9" i="13" s="1"/>
  <c r="AG14" i="13" s="1"/>
  <c r="AG21" i="12"/>
  <c r="AG22" i="12" s="1"/>
  <c r="AI20" i="11"/>
  <c r="AH23" i="11"/>
  <c r="AH24" i="11" s="1"/>
  <c r="AH9" i="11" s="1"/>
  <c r="AH14" i="11" s="1"/>
  <c r="AH21" i="10"/>
  <c r="AH22" i="10" s="1"/>
  <c r="AG21" i="9"/>
  <c r="AG22" i="9" s="1"/>
  <c r="AG21" i="8"/>
  <c r="AG22" i="8" s="1"/>
  <c r="AH20" i="7"/>
  <c r="AG23" i="7"/>
  <c r="AG24" i="7" s="1"/>
  <c r="AG9" i="7" s="1"/>
  <c r="AG14" i="7" s="1"/>
  <c r="AH21" i="6"/>
  <c r="AH22" i="6" s="1"/>
  <c r="AH20" i="5"/>
  <c r="AG23" i="5"/>
  <c r="AG24" i="5" s="1"/>
  <c r="AG9" i="5" s="1"/>
  <c r="AG14" i="5" s="1"/>
  <c r="AG21" i="4"/>
  <c r="AG22" i="4" s="1"/>
  <c r="AI21" i="1"/>
  <c r="AI22" i="1" s="1"/>
  <c r="AH21" i="2"/>
  <c r="AH22" i="2" s="1"/>
  <c r="AH20" i="3"/>
  <c r="AG23" i="3"/>
  <c r="AG24" i="3" s="1"/>
  <c r="AG9" i="3" s="1"/>
  <c r="AG14" i="3" s="1"/>
  <c r="BL20" i="31" l="1"/>
  <c r="BK23" i="31"/>
  <c r="BK24" i="31" s="1"/>
  <c r="BK9" i="31" s="1"/>
  <c r="BK14" i="31" s="1"/>
  <c r="BK23" i="29"/>
  <c r="BK24" i="29" s="1"/>
  <c r="BK9" i="29" s="1"/>
  <c r="BK14" i="29" s="1"/>
  <c r="BL20" i="52"/>
  <c r="BK23" i="52"/>
  <c r="BK24" i="52" s="1"/>
  <c r="BK9" i="52" s="1"/>
  <c r="BK14" i="52" s="1"/>
  <c r="BL20" i="41"/>
  <c r="BK23" i="41"/>
  <c r="BK24" i="41" s="1"/>
  <c r="BK9" i="41" s="1"/>
  <c r="BK14" i="41" s="1"/>
  <c r="BS21" i="68"/>
  <c r="BS22" i="68" s="1"/>
  <c r="BT20" i="68" s="1"/>
  <c r="BN20" i="66"/>
  <c r="BM23" i="66"/>
  <c r="BM24" i="66" s="1"/>
  <c r="BM9" i="66" s="1"/>
  <c r="BM14" i="66" s="1"/>
  <c r="BL21" i="65"/>
  <c r="BL22" i="65" s="1"/>
  <c r="BK23" i="65"/>
  <c r="BK24" i="65" s="1"/>
  <c r="BK9" i="65" s="1"/>
  <c r="BK14" i="65" s="1"/>
  <c r="BR21" i="64"/>
  <c r="BR22" i="64" s="1"/>
  <c r="BN20" i="63"/>
  <c r="BM23" i="63"/>
  <c r="BM24" i="63" s="1"/>
  <c r="BM9" i="63" s="1"/>
  <c r="BM14" i="63" s="1"/>
  <c r="BM20" i="62"/>
  <c r="BL23" i="62"/>
  <c r="BL24" i="62" s="1"/>
  <c r="BL9" i="62" s="1"/>
  <c r="BL14" i="62" s="1"/>
  <c r="BK21" i="61"/>
  <c r="BK22" i="61" s="1"/>
  <c r="BL20" i="61" s="1"/>
  <c r="BL20" i="60"/>
  <c r="BK23" i="60"/>
  <c r="BK24" i="60" s="1"/>
  <c r="BK9" i="60" s="1"/>
  <c r="BK14" i="60" s="1"/>
  <c r="BM21" i="59"/>
  <c r="BM22" i="59" s="1"/>
  <c r="BK21" i="58"/>
  <c r="BK22" i="58"/>
  <c r="BL20" i="58" s="1"/>
  <c r="BM21" i="57"/>
  <c r="BM22" i="57" s="1"/>
  <c r="BL23" i="57"/>
  <c r="BL24" i="57" s="1"/>
  <c r="BL9" i="57" s="1"/>
  <c r="BL14" i="57" s="1"/>
  <c r="BK20" i="56"/>
  <c r="BJ23" i="56"/>
  <c r="BJ24" i="56" s="1"/>
  <c r="BJ9" i="56" s="1"/>
  <c r="BJ14" i="56" s="1"/>
  <c r="BM21" i="55"/>
  <c r="BM22" i="55" s="1"/>
  <c r="BL23" i="55"/>
  <c r="BL24" i="55" s="1"/>
  <c r="BL9" i="55" s="1"/>
  <c r="BL14" i="55" s="1"/>
  <c r="BP21" i="54"/>
  <c r="BP22" i="54" s="1"/>
  <c r="BK20" i="53"/>
  <c r="BJ23" i="53"/>
  <c r="BJ24" i="53" s="1"/>
  <c r="BJ9" i="53" s="1"/>
  <c r="BJ14" i="53" s="1"/>
  <c r="BL21" i="52"/>
  <c r="BL22" i="52" s="1"/>
  <c r="BK20" i="51"/>
  <c r="BJ23" i="51"/>
  <c r="BJ24" i="51" s="1"/>
  <c r="BJ9" i="51" s="1"/>
  <c r="BJ14" i="51" s="1"/>
  <c r="BP20" i="50"/>
  <c r="BO23" i="50"/>
  <c r="BO24" i="50" s="1"/>
  <c r="BO9" i="50" s="1"/>
  <c r="BO14" i="50" s="1"/>
  <c r="BM20" i="49"/>
  <c r="BL23" i="49"/>
  <c r="BL24" i="49" s="1"/>
  <c r="BL9" i="49" s="1"/>
  <c r="BL14" i="49" s="1"/>
  <c r="BL21" i="48"/>
  <c r="BL22" i="48" s="1"/>
  <c r="BK23" i="48"/>
  <c r="BK24" i="48" s="1"/>
  <c r="BK9" i="48" s="1"/>
  <c r="BK14" i="48" s="1"/>
  <c r="BL21" i="47"/>
  <c r="BL22" i="47" s="1"/>
  <c r="BK23" i="47"/>
  <c r="BK24" i="47" s="1"/>
  <c r="BK9" i="47" s="1"/>
  <c r="BK14" i="47" s="1"/>
  <c r="BK21" i="46"/>
  <c r="BK22" i="46" s="1"/>
  <c r="BK21" i="45"/>
  <c r="BK22" i="45"/>
  <c r="BL20" i="45" s="1"/>
  <c r="BK23" i="45"/>
  <c r="BK24" i="45" s="1"/>
  <c r="BK9" i="45" s="1"/>
  <c r="BK14" i="45" s="1"/>
  <c r="BL21" i="44"/>
  <c r="BL22" i="44" s="1"/>
  <c r="BK23" i="44"/>
  <c r="BK24" i="44" s="1"/>
  <c r="BK9" i="44" s="1"/>
  <c r="BK14" i="44" s="1"/>
  <c r="BK21" i="43"/>
  <c r="BK22" i="43" s="1"/>
  <c r="BK21" i="42"/>
  <c r="BK22" i="42" s="1"/>
  <c r="BL21" i="41"/>
  <c r="BL22" i="41" s="1"/>
  <c r="BM21" i="40"/>
  <c r="BM22" i="40" s="1"/>
  <c r="BL23" i="40"/>
  <c r="BL24" i="40" s="1"/>
  <c r="BL9" i="40" s="1"/>
  <c r="BL14" i="40" s="1"/>
  <c r="BN21" i="39"/>
  <c r="BN22" i="39" s="1"/>
  <c r="BN20" i="38"/>
  <c r="BM23" i="38"/>
  <c r="BM24" i="38" s="1"/>
  <c r="BM9" i="38" s="1"/>
  <c r="BM14" i="38" s="1"/>
  <c r="BN21" i="36"/>
  <c r="BN22" i="36" s="1"/>
  <c r="BM21" i="35"/>
  <c r="BM22" i="35" s="1"/>
  <c r="BO20" i="34"/>
  <c r="BN23" i="34"/>
  <c r="BN24" i="34" s="1"/>
  <c r="BN9" i="34" s="1"/>
  <c r="BN14" i="34" s="1"/>
  <c r="BK21" i="33"/>
  <c r="BK22" i="33"/>
  <c r="BL20" i="33" s="1"/>
  <c r="BM20" i="32"/>
  <c r="BL23" i="32"/>
  <c r="BL24" i="32" s="1"/>
  <c r="BL9" i="32" s="1"/>
  <c r="BL14" i="32" s="1"/>
  <c r="BL21" i="31"/>
  <c r="BL22" i="31" s="1"/>
  <c r="BM20" i="31" s="1"/>
  <c r="BN21" i="30"/>
  <c r="BN22" i="30" s="1"/>
  <c r="BL21" i="29"/>
  <c r="BL22" i="29" s="1"/>
  <c r="BN21" i="28"/>
  <c r="BN22" i="28" s="1"/>
  <c r="BM20" i="27"/>
  <c r="BL23" i="27"/>
  <c r="BL24" i="27" s="1"/>
  <c r="BL9" i="27" s="1"/>
  <c r="BL14" i="27" s="1"/>
  <c r="BO20" i="26"/>
  <c r="BN23" i="26"/>
  <c r="BN24" i="26" s="1"/>
  <c r="BN9" i="26" s="1"/>
  <c r="BN14" i="26" s="1"/>
  <c r="BK21" i="25"/>
  <c r="BK22" i="25" s="1"/>
  <c r="BJ23" i="25"/>
  <c r="BJ24" i="25" s="1"/>
  <c r="BJ9" i="25" s="1"/>
  <c r="BJ14" i="25" s="1"/>
  <c r="BK21" i="24"/>
  <c r="BK22" i="24" s="1"/>
  <c r="BL20" i="24" s="1"/>
  <c r="BN20" i="23"/>
  <c r="BM23" i="23"/>
  <c r="BM24" i="23" s="1"/>
  <c r="BM9" i="23" s="1"/>
  <c r="BM14" i="23" s="1"/>
  <c r="BM20" i="22"/>
  <c r="BL23" i="22"/>
  <c r="BL24" i="22" s="1"/>
  <c r="BL9" i="22" s="1"/>
  <c r="BL14" i="22" s="1"/>
  <c r="BN21" i="21"/>
  <c r="BN22" i="21" s="1"/>
  <c r="BM23" i="21"/>
  <c r="BM24" i="21" s="1"/>
  <c r="BM9" i="21" s="1"/>
  <c r="BM14" i="21" s="1"/>
  <c r="BL21" i="20"/>
  <c r="BL22" i="20" s="1"/>
  <c r="BK23" i="20"/>
  <c r="BK24" i="20" s="1"/>
  <c r="BK9" i="20" s="1"/>
  <c r="BK14" i="20" s="1"/>
  <c r="BN20" i="19"/>
  <c r="BM23" i="19"/>
  <c r="BM24" i="19" s="1"/>
  <c r="BM9" i="19" s="1"/>
  <c r="BM14" i="19" s="1"/>
  <c r="BL23" i="18"/>
  <c r="BL24" i="18" s="1"/>
  <c r="BL9" i="18" s="1"/>
  <c r="BL14" i="18" s="1"/>
  <c r="BM21" i="18"/>
  <c r="BM22" i="18" s="1"/>
  <c r="BO21" i="17"/>
  <c r="BO22" i="17" s="1"/>
  <c r="BK21" i="16"/>
  <c r="BK22" i="16" s="1"/>
  <c r="BL20" i="16" s="1"/>
  <c r="BM21" i="15"/>
  <c r="BM22" i="15" s="1"/>
  <c r="BL23" i="15"/>
  <c r="BL24" i="15" s="1"/>
  <c r="BL9" i="15" s="1"/>
  <c r="BL14" i="15" s="1"/>
  <c r="BO21" i="14"/>
  <c r="BO22" i="14"/>
  <c r="BP20" i="14" s="1"/>
  <c r="AH21" i="13"/>
  <c r="AH22" i="13" s="1"/>
  <c r="AH20" i="12"/>
  <c r="AG23" i="12"/>
  <c r="AG24" i="12" s="1"/>
  <c r="AG9" i="12" s="1"/>
  <c r="AG14" i="12" s="1"/>
  <c r="AI21" i="11"/>
  <c r="AI22" i="11" s="1"/>
  <c r="AI20" i="10"/>
  <c r="AH23" i="10"/>
  <c r="AH24" i="10" s="1"/>
  <c r="AH9" i="10" s="1"/>
  <c r="AH14" i="10" s="1"/>
  <c r="AH20" i="9"/>
  <c r="AG23" i="9"/>
  <c r="AG24" i="9" s="1"/>
  <c r="AG9" i="9" s="1"/>
  <c r="AG14" i="9" s="1"/>
  <c r="AH20" i="8"/>
  <c r="AG23" i="8"/>
  <c r="AG24" i="8" s="1"/>
  <c r="AG9" i="8" s="1"/>
  <c r="AG14" i="8" s="1"/>
  <c r="AH21" i="7"/>
  <c r="AH22" i="7" s="1"/>
  <c r="AI20" i="6"/>
  <c r="AH23" i="6"/>
  <c r="AH24" i="6" s="1"/>
  <c r="AH9" i="6" s="1"/>
  <c r="AH14" i="6" s="1"/>
  <c r="AH21" i="5"/>
  <c r="AH22" i="5" s="1"/>
  <c r="AH20" i="4"/>
  <c r="AG23" i="4"/>
  <c r="AG24" i="4" s="1"/>
  <c r="AG9" i="4" s="1"/>
  <c r="AG14" i="4" s="1"/>
  <c r="AJ20" i="1"/>
  <c r="AI23" i="1"/>
  <c r="AI24" i="1" s="1"/>
  <c r="AI9" i="1" s="1"/>
  <c r="AI14" i="1" s="1"/>
  <c r="AI20" i="2"/>
  <c r="AH23" i="2"/>
  <c r="AH24" i="2" s="1"/>
  <c r="AH9" i="2" s="1"/>
  <c r="AH14" i="2" s="1"/>
  <c r="AH21" i="3"/>
  <c r="AH22" i="3" s="1"/>
  <c r="BL20" i="42" l="1"/>
  <c r="BK23" i="42"/>
  <c r="BK24" i="42" s="1"/>
  <c r="BK9" i="42" s="1"/>
  <c r="BK14" i="42" s="1"/>
  <c r="BT21" i="68"/>
  <c r="BT22" i="68" s="1"/>
  <c r="BS23" i="68"/>
  <c r="BS24" i="68" s="1"/>
  <c r="BN21" i="66"/>
  <c r="BN22" i="66" s="1"/>
  <c r="BM20" i="65"/>
  <c r="BL23" i="65"/>
  <c r="BL24" i="65" s="1"/>
  <c r="BL9" i="65" s="1"/>
  <c r="BL14" i="65" s="1"/>
  <c r="BS20" i="64"/>
  <c r="BR23" i="64"/>
  <c r="BR24" i="64" s="1"/>
  <c r="BN21" i="63"/>
  <c r="BN22" i="63" s="1"/>
  <c r="BM21" i="62"/>
  <c r="BM22" i="62" s="1"/>
  <c r="BL21" i="61"/>
  <c r="BL22" i="61" s="1"/>
  <c r="BM20" i="61" s="1"/>
  <c r="BK23" i="61"/>
  <c r="BK24" i="61" s="1"/>
  <c r="BK9" i="61" s="1"/>
  <c r="BK14" i="61" s="1"/>
  <c r="BL21" i="60"/>
  <c r="BL22" i="60" s="1"/>
  <c r="BM20" i="60" s="1"/>
  <c r="BN20" i="59"/>
  <c r="BM23" i="59"/>
  <c r="BM24" i="59" s="1"/>
  <c r="BM9" i="59" s="1"/>
  <c r="BM14" i="59" s="1"/>
  <c r="BL21" i="58"/>
  <c r="BL22" i="58" s="1"/>
  <c r="BK23" i="58"/>
  <c r="BK24" i="58" s="1"/>
  <c r="BK9" i="58" s="1"/>
  <c r="BK14" i="58" s="1"/>
  <c r="BN20" i="57"/>
  <c r="BM23" i="57"/>
  <c r="BM24" i="57" s="1"/>
  <c r="BM9" i="57" s="1"/>
  <c r="BM14" i="57" s="1"/>
  <c r="BK21" i="56"/>
  <c r="BK22" i="56" s="1"/>
  <c r="BN20" i="55"/>
  <c r="BM23" i="55"/>
  <c r="BM24" i="55" s="1"/>
  <c r="BM9" i="55" s="1"/>
  <c r="BM14" i="55" s="1"/>
  <c r="BQ20" i="54"/>
  <c r="BP23" i="54"/>
  <c r="BP24" i="54" s="1"/>
  <c r="BP9" i="54" s="1"/>
  <c r="BP14" i="54" s="1"/>
  <c r="BK21" i="53"/>
  <c r="BK22" i="53" s="1"/>
  <c r="BM20" i="52"/>
  <c r="BL23" i="52"/>
  <c r="BL24" i="52" s="1"/>
  <c r="BL9" i="52" s="1"/>
  <c r="BL14" i="52" s="1"/>
  <c r="BK21" i="51"/>
  <c r="BK22" i="51" s="1"/>
  <c r="BP21" i="50"/>
  <c r="BP22" i="50" s="1"/>
  <c r="BM21" i="49"/>
  <c r="BM22" i="49" s="1"/>
  <c r="BM20" i="48"/>
  <c r="BL23" i="48"/>
  <c r="BL24" i="48" s="1"/>
  <c r="BL9" i="48" s="1"/>
  <c r="BL14" i="48" s="1"/>
  <c r="BM20" i="47"/>
  <c r="BL23" i="47"/>
  <c r="BL24" i="47" s="1"/>
  <c r="BL9" i="47" s="1"/>
  <c r="BL14" i="47" s="1"/>
  <c r="BL20" i="46"/>
  <c r="BK23" i="46"/>
  <c r="BK24" i="46" s="1"/>
  <c r="BK9" i="46" s="1"/>
  <c r="BK14" i="46" s="1"/>
  <c r="BL21" i="45"/>
  <c r="BL22" i="45"/>
  <c r="BM20" i="45" s="1"/>
  <c r="BM20" i="44"/>
  <c r="BL23" i="44"/>
  <c r="BL24" i="44" s="1"/>
  <c r="BL9" i="44" s="1"/>
  <c r="BL14" i="44" s="1"/>
  <c r="BL20" i="43"/>
  <c r="BK23" i="43"/>
  <c r="BK24" i="43" s="1"/>
  <c r="BK9" i="43" s="1"/>
  <c r="BK14" i="43" s="1"/>
  <c r="BL21" i="42"/>
  <c r="BL22" i="42" s="1"/>
  <c r="BM20" i="41"/>
  <c r="BL23" i="41"/>
  <c r="BL24" i="41" s="1"/>
  <c r="BL9" i="41" s="1"/>
  <c r="BL14" i="41" s="1"/>
  <c r="BN20" i="40"/>
  <c r="BM23" i="40"/>
  <c r="BM24" i="40" s="1"/>
  <c r="BM9" i="40" s="1"/>
  <c r="BM14" i="40" s="1"/>
  <c r="BO20" i="39"/>
  <c r="BN23" i="39"/>
  <c r="BN24" i="39" s="1"/>
  <c r="BN9" i="39" s="1"/>
  <c r="BN14" i="39" s="1"/>
  <c r="BN21" i="38"/>
  <c r="BN22" i="38" s="1"/>
  <c r="BO20" i="36"/>
  <c r="BN23" i="36"/>
  <c r="BN24" i="36" s="1"/>
  <c r="BN9" i="36" s="1"/>
  <c r="BN14" i="36" s="1"/>
  <c r="BN20" i="35"/>
  <c r="BM23" i="35"/>
  <c r="BM24" i="35" s="1"/>
  <c r="BM9" i="35" s="1"/>
  <c r="BM14" i="35" s="1"/>
  <c r="BO21" i="34"/>
  <c r="BO22" i="34" s="1"/>
  <c r="BL21" i="33"/>
  <c r="BL22" i="33" s="1"/>
  <c r="BK23" i="33"/>
  <c r="BK24" i="33" s="1"/>
  <c r="BK9" i="33" s="1"/>
  <c r="BK14" i="33" s="1"/>
  <c r="BM21" i="32"/>
  <c r="BM22" i="32" s="1"/>
  <c r="BM21" i="31"/>
  <c r="BM22" i="31" s="1"/>
  <c r="BL23" i="31"/>
  <c r="BL24" i="31" s="1"/>
  <c r="BL9" i="31" s="1"/>
  <c r="BL14" i="31" s="1"/>
  <c r="BO20" i="30"/>
  <c r="BN23" i="30"/>
  <c r="BN24" i="30" s="1"/>
  <c r="BN9" i="30" s="1"/>
  <c r="BN14" i="30" s="1"/>
  <c r="BM20" i="29"/>
  <c r="BL23" i="29"/>
  <c r="BL24" i="29" s="1"/>
  <c r="BL9" i="29" s="1"/>
  <c r="BL14" i="29" s="1"/>
  <c r="BO20" i="28"/>
  <c r="BN23" i="28"/>
  <c r="BN24" i="28" s="1"/>
  <c r="BN9" i="28" s="1"/>
  <c r="BN14" i="28" s="1"/>
  <c r="BM21" i="27"/>
  <c r="BM22" i="27" s="1"/>
  <c r="BO21" i="26"/>
  <c r="BO22" i="26" s="1"/>
  <c r="BL20" i="25"/>
  <c r="BK23" i="25"/>
  <c r="BK24" i="25" s="1"/>
  <c r="BK9" i="25" s="1"/>
  <c r="BK14" i="25" s="1"/>
  <c r="BL21" i="24"/>
  <c r="BL22" i="24" s="1"/>
  <c r="BK23" i="24"/>
  <c r="BK24" i="24" s="1"/>
  <c r="BK9" i="24" s="1"/>
  <c r="BK14" i="24" s="1"/>
  <c r="BN21" i="23"/>
  <c r="BN22" i="23" s="1"/>
  <c r="BM21" i="22"/>
  <c r="BM22" i="22" s="1"/>
  <c r="BO20" i="21"/>
  <c r="BN23" i="21"/>
  <c r="BN24" i="21" s="1"/>
  <c r="BN9" i="21" s="1"/>
  <c r="BN14" i="21" s="1"/>
  <c r="BM20" i="20"/>
  <c r="BL23" i="20"/>
  <c r="BL24" i="20" s="1"/>
  <c r="BL9" i="20" s="1"/>
  <c r="BL14" i="20" s="1"/>
  <c r="BN21" i="19"/>
  <c r="BN22" i="19" s="1"/>
  <c r="BO20" i="19" s="1"/>
  <c r="BN20" i="18"/>
  <c r="BM23" i="18"/>
  <c r="BM24" i="18" s="1"/>
  <c r="BM9" i="18" s="1"/>
  <c r="BM14" i="18" s="1"/>
  <c r="BP20" i="17"/>
  <c r="BO23" i="17"/>
  <c r="BO24" i="17" s="1"/>
  <c r="BO9" i="17" s="1"/>
  <c r="BO14" i="17" s="1"/>
  <c r="BL21" i="16"/>
  <c r="BL22" i="16" s="1"/>
  <c r="BK23" i="16"/>
  <c r="BK24" i="16" s="1"/>
  <c r="BK9" i="16" s="1"/>
  <c r="BK14" i="16" s="1"/>
  <c r="BN20" i="15"/>
  <c r="BM23" i="15"/>
  <c r="BM24" i="15" s="1"/>
  <c r="BM9" i="15" s="1"/>
  <c r="BM14" i="15" s="1"/>
  <c r="BP21" i="14"/>
  <c r="BP22" i="14" s="1"/>
  <c r="BO23" i="14"/>
  <c r="BO24" i="14" s="1"/>
  <c r="BO9" i="14" s="1"/>
  <c r="BO14" i="14" s="1"/>
  <c r="AI20" i="13"/>
  <c r="AH23" i="13"/>
  <c r="AH24" i="13" s="1"/>
  <c r="AH9" i="13" s="1"/>
  <c r="AH14" i="13" s="1"/>
  <c r="AH21" i="12"/>
  <c r="AH22" i="12" s="1"/>
  <c r="AJ20" i="11"/>
  <c r="AI23" i="11"/>
  <c r="AI24" i="11" s="1"/>
  <c r="AI9" i="11" s="1"/>
  <c r="AI14" i="11" s="1"/>
  <c r="AI21" i="10"/>
  <c r="AI22" i="10" s="1"/>
  <c r="AH21" i="9"/>
  <c r="AH22" i="9" s="1"/>
  <c r="AH21" i="8"/>
  <c r="AH22" i="8" s="1"/>
  <c r="AI20" i="7"/>
  <c r="AH23" i="7"/>
  <c r="AH24" i="7" s="1"/>
  <c r="AH9" i="7" s="1"/>
  <c r="AH14" i="7" s="1"/>
  <c r="AI21" i="6"/>
  <c r="AI22" i="6" s="1"/>
  <c r="AI20" i="5"/>
  <c r="AH23" i="5"/>
  <c r="AH24" i="5" s="1"/>
  <c r="AH9" i="5" s="1"/>
  <c r="AH14" i="5" s="1"/>
  <c r="AH21" i="4"/>
  <c r="AH22" i="4" s="1"/>
  <c r="AJ21" i="1"/>
  <c r="AJ22" i="1" s="1"/>
  <c r="AI21" i="2"/>
  <c r="AI22" i="2" s="1"/>
  <c r="AJ20" i="2" s="1"/>
  <c r="AI20" i="3"/>
  <c r="AH23" i="3"/>
  <c r="AH24" i="3" s="1"/>
  <c r="AH9" i="3" s="1"/>
  <c r="AH14" i="3" s="1"/>
  <c r="BL20" i="53" l="1"/>
  <c r="BK23" i="53"/>
  <c r="BK24" i="53" s="1"/>
  <c r="BK9" i="53" s="1"/>
  <c r="BK14" i="53" s="1"/>
  <c r="BL20" i="51"/>
  <c r="BK23" i="51"/>
  <c r="BK24" i="51" s="1"/>
  <c r="BK9" i="51" s="1"/>
  <c r="BK14" i="51" s="1"/>
  <c r="BU20" i="68"/>
  <c r="BT23" i="68"/>
  <c r="BT24" i="68" s="1"/>
  <c r="BO20" i="66"/>
  <c r="BN23" i="66"/>
  <c r="BN24" i="66" s="1"/>
  <c r="BN9" i="66" s="1"/>
  <c r="BN14" i="66" s="1"/>
  <c r="BM21" i="65"/>
  <c r="BM22" i="65" s="1"/>
  <c r="BS21" i="64"/>
  <c r="BS22" i="64" s="1"/>
  <c r="BT20" i="64" s="1"/>
  <c r="BO20" i="63"/>
  <c r="BN23" i="63"/>
  <c r="BN24" i="63" s="1"/>
  <c r="BN9" i="63" s="1"/>
  <c r="BN14" i="63" s="1"/>
  <c r="BN20" i="62"/>
  <c r="BM23" i="62"/>
  <c r="BM24" i="62" s="1"/>
  <c r="BM9" i="62" s="1"/>
  <c r="BM14" i="62" s="1"/>
  <c r="BM21" i="61"/>
  <c r="BM22" i="61" s="1"/>
  <c r="BL23" i="61"/>
  <c r="BL24" i="61" s="1"/>
  <c r="BL9" i="61" s="1"/>
  <c r="BL14" i="61" s="1"/>
  <c r="BM21" i="60"/>
  <c r="BM22" i="60" s="1"/>
  <c r="BL23" i="60"/>
  <c r="BL24" i="60" s="1"/>
  <c r="BL9" i="60" s="1"/>
  <c r="BL14" i="60" s="1"/>
  <c r="BN21" i="59"/>
  <c r="BN22" i="59" s="1"/>
  <c r="BM20" i="58"/>
  <c r="BL23" i="58"/>
  <c r="BL24" i="58" s="1"/>
  <c r="BL9" i="58" s="1"/>
  <c r="BL14" i="58" s="1"/>
  <c r="BN21" i="57"/>
  <c r="BN22" i="57" s="1"/>
  <c r="BL20" i="56"/>
  <c r="BL21" i="56" s="1"/>
  <c r="BL22" i="56" s="1"/>
  <c r="BK23" i="56"/>
  <c r="BK24" i="56" s="1"/>
  <c r="BK9" i="56" s="1"/>
  <c r="BK14" i="56" s="1"/>
  <c r="BN21" i="55"/>
  <c r="BN22" i="55" s="1"/>
  <c r="BQ21" i="54"/>
  <c r="BQ22" i="54" s="1"/>
  <c r="BL21" i="53"/>
  <c r="BL22" i="53" s="1"/>
  <c r="BM21" i="52"/>
  <c r="BM22" i="52" s="1"/>
  <c r="BL21" i="51"/>
  <c r="BL22" i="51" s="1"/>
  <c r="BQ20" i="50"/>
  <c r="BP23" i="50"/>
  <c r="BP24" i="50" s="1"/>
  <c r="BP9" i="50" s="1"/>
  <c r="BP14" i="50" s="1"/>
  <c r="BN20" i="49"/>
  <c r="BM23" i="49"/>
  <c r="BM24" i="49" s="1"/>
  <c r="BM9" i="49" s="1"/>
  <c r="BM14" i="49" s="1"/>
  <c r="BM21" i="48"/>
  <c r="BM22" i="48" s="1"/>
  <c r="BM21" i="47"/>
  <c r="BM22" i="47" s="1"/>
  <c r="BL21" i="46"/>
  <c r="BL22" i="46" s="1"/>
  <c r="BL23" i="45"/>
  <c r="BL24" i="45" s="1"/>
  <c r="BL9" i="45" s="1"/>
  <c r="BL14" i="45" s="1"/>
  <c r="BM21" i="45"/>
  <c r="BM22" i="45" s="1"/>
  <c r="BM21" i="44"/>
  <c r="BM22" i="44" s="1"/>
  <c r="BL21" i="43"/>
  <c r="BL22" i="43"/>
  <c r="BM20" i="43" s="1"/>
  <c r="BM20" i="42"/>
  <c r="BL23" i="42"/>
  <c r="BL24" i="42" s="1"/>
  <c r="BL9" i="42" s="1"/>
  <c r="BL14" i="42" s="1"/>
  <c r="BM21" i="41"/>
  <c r="BM22" i="41" s="1"/>
  <c r="BN21" i="40"/>
  <c r="BN22" i="40" s="1"/>
  <c r="BO21" i="39"/>
  <c r="BO22" i="39" s="1"/>
  <c r="BO20" i="38"/>
  <c r="BN23" i="38"/>
  <c r="BN24" i="38" s="1"/>
  <c r="BN9" i="38" s="1"/>
  <c r="BN14" i="38" s="1"/>
  <c r="BO21" i="36"/>
  <c r="BO22" i="36" s="1"/>
  <c r="BN21" i="35"/>
  <c r="BN22" i="35" s="1"/>
  <c r="BP20" i="34"/>
  <c r="BO23" i="34"/>
  <c r="BO24" i="34" s="1"/>
  <c r="BO9" i="34" s="1"/>
  <c r="BO14" i="34" s="1"/>
  <c r="BM20" i="33"/>
  <c r="BL23" i="33"/>
  <c r="BL24" i="33" s="1"/>
  <c r="BL9" i="33" s="1"/>
  <c r="BL14" i="33" s="1"/>
  <c r="BN20" i="32"/>
  <c r="BM23" i="32"/>
  <c r="BM24" i="32" s="1"/>
  <c r="BM9" i="32" s="1"/>
  <c r="BM14" i="32" s="1"/>
  <c r="BN20" i="31"/>
  <c r="BM23" i="31"/>
  <c r="BM24" i="31" s="1"/>
  <c r="BM9" i="31" s="1"/>
  <c r="BM14" i="31" s="1"/>
  <c r="BO21" i="30"/>
  <c r="BO22" i="30" s="1"/>
  <c r="BM21" i="29"/>
  <c r="BM22" i="29" s="1"/>
  <c r="BO21" i="28"/>
  <c r="BO22" i="28" s="1"/>
  <c r="BN20" i="27"/>
  <c r="BM23" i="27"/>
  <c r="BM24" i="27" s="1"/>
  <c r="BM9" i="27" s="1"/>
  <c r="BM14" i="27" s="1"/>
  <c r="BP20" i="26"/>
  <c r="BO23" i="26"/>
  <c r="BO24" i="26" s="1"/>
  <c r="BO9" i="26" s="1"/>
  <c r="BO14" i="26" s="1"/>
  <c r="BL21" i="25"/>
  <c r="BL22" i="25" s="1"/>
  <c r="BM20" i="24"/>
  <c r="BL23" i="24"/>
  <c r="BL24" i="24" s="1"/>
  <c r="BL9" i="24" s="1"/>
  <c r="BL14" i="24" s="1"/>
  <c r="BO20" i="23"/>
  <c r="BN23" i="23"/>
  <c r="BN24" i="23" s="1"/>
  <c r="BN9" i="23" s="1"/>
  <c r="BN14" i="23" s="1"/>
  <c r="BN20" i="22"/>
  <c r="BM23" i="22"/>
  <c r="BM24" i="22" s="1"/>
  <c r="BM9" i="22" s="1"/>
  <c r="BM14" i="22" s="1"/>
  <c r="BO21" i="21"/>
  <c r="BO22" i="21" s="1"/>
  <c r="BM21" i="20"/>
  <c r="BM22" i="20" s="1"/>
  <c r="BO21" i="19"/>
  <c r="BO22" i="19" s="1"/>
  <c r="BN23" i="19"/>
  <c r="BN24" i="19" s="1"/>
  <c r="BN9" i="19" s="1"/>
  <c r="BN14" i="19" s="1"/>
  <c r="BN21" i="18"/>
  <c r="BN22" i="18" s="1"/>
  <c r="BP21" i="17"/>
  <c r="BP22" i="17" s="1"/>
  <c r="BM20" i="16"/>
  <c r="BL23" i="16"/>
  <c r="BL24" i="16" s="1"/>
  <c r="BL9" i="16" s="1"/>
  <c r="BL14" i="16" s="1"/>
  <c r="BN21" i="15"/>
  <c r="BN22" i="15" s="1"/>
  <c r="BQ20" i="14"/>
  <c r="BP23" i="14"/>
  <c r="BP24" i="14" s="1"/>
  <c r="BP9" i="14" s="1"/>
  <c r="BP14" i="14" s="1"/>
  <c r="AI21" i="13"/>
  <c r="AI22" i="13" s="1"/>
  <c r="AI20" i="12"/>
  <c r="AH23" i="12"/>
  <c r="AH24" i="12" s="1"/>
  <c r="AH9" i="12" s="1"/>
  <c r="AH14" i="12" s="1"/>
  <c r="AJ21" i="11"/>
  <c r="AJ22" i="11" s="1"/>
  <c r="AJ20" i="10"/>
  <c r="AI23" i="10"/>
  <c r="AI24" i="10" s="1"/>
  <c r="AI9" i="10" s="1"/>
  <c r="AI14" i="10" s="1"/>
  <c r="AI20" i="9"/>
  <c r="AH23" i="9"/>
  <c r="AH24" i="9" s="1"/>
  <c r="AH9" i="9" s="1"/>
  <c r="AH14" i="9" s="1"/>
  <c r="AI20" i="8"/>
  <c r="AH23" i="8"/>
  <c r="AH24" i="8" s="1"/>
  <c r="AH9" i="8" s="1"/>
  <c r="AH14" i="8" s="1"/>
  <c r="AI21" i="7"/>
  <c r="AI22" i="7" s="1"/>
  <c r="AJ20" i="6"/>
  <c r="AI23" i="6"/>
  <c r="AI24" i="6" s="1"/>
  <c r="AI9" i="6" s="1"/>
  <c r="AI14" i="6" s="1"/>
  <c r="AI21" i="5"/>
  <c r="AI22" i="5" s="1"/>
  <c r="AI20" i="4"/>
  <c r="AH23" i="4"/>
  <c r="AH24" i="4" s="1"/>
  <c r="AH9" i="4" s="1"/>
  <c r="AH14" i="4" s="1"/>
  <c r="AK20" i="1"/>
  <c r="AJ23" i="1"/>
  <c r="AJ24" i="1" s="1"/>
  <c r="AJ9" i="1" s="1"/>
  <c r="AJ14" i="1" s="1"/>
  <c r="AJ21" i="2"/>
  <c r="AJ22" i="2" s="1"/>
  <c r="AI23" i="2"/>
  <c r="AI24" i="2" s="1"/>
  <c r="AI9" i="2" s="1"/>
  <c r="AI14" i="2" s="1"/>
  <c r="AI21" i="3"/>
  <c r="AI22" i="3" s="1"/>
  <c r="BU21" i="68" l="1"/>
  <c r="BU22" i="68" s="1"/>
  <c r="BO21" i="66"/>
  <c r="BO22" i="66" s="1"/>
  <c r="BN20" i="65"/>
  <c r="BM23" i="65"/>
  <c r="BM24" i="65" s="1"/>
  <c r="BM9" i="65" s="1"/>
  <c r="BM14" i="65" s="1"/>
  <c r="BT21" i="64"/>
  <c r="BT22" i="64" s="1"/>
  <c r="BS23" i="64"/>
  <c r="BS24" i="64" s="1"/>
  <c r="BO21" i="63"/>
  <c r="BO22" i="63" s="1"/>
  <c r="BN21" i="62"/>
  <c r="BN22" i="62" s="1"/>
  <c r="BN20" i="61"/>
  <c r="BM23" i="61"/>
  <c r="BM24" i="61" s="1"/>
  <c r="BM9" i="61" s="1"/>
  <c r="BM14" i="61" s="1"/>
  <c r="BN20" i="60"/>
  <c r="BM23" i="60"/>
  <c r="BM24" i="60" s="1"/>
  <c r="BM9" i="60" s="1"/>
  <c r="BM14" i="60" s="1"/>
  <c r="BO20" i="59"/>
  <c r="BN23" i="59"/>
  <c r="BN24" i="59" s="1"/>
  <c r="BN9" i="59" s="1"/>
  <c r="BN14" i="59" s="1"/>
  <c r="BM21" i="58"/>
  <c r="BM22" i="58" s="1"/>
  <c r="BO20" i="57"/>
  <c r="BN23" i="57"/>
  <c r="BN24" i="57" s="1"/>
  <c r="BN9" i="57" s="1"/>
  <c r="BN14" i="57" s="1"/>
  <c r="BM20" i="56"/>
  <c r="BL23" i="56"/>
  <c r="BL24" i="56" s="1"/>
  <c r="BL9" i="56" s="1"/>
  <c r="BL14" i="56" s="1"/>
  <c r="BO20" i="55"/>
  <c r="BN23" i="55"/>
  <c r="BN24" i="55" s="1"/>
  <c r="BN9" i="55" s="1"/>
  <c r="BN14" i="55" s="1"/>
  <c r="BR20" i="54"/>
  <c r="BQ23" i="54"/>
  <c r="BQ24" i="54" s="1"/>
  <c r="BQ9" i="54" s="1"/>
  <c r="BQ14" i="54" s="1"/>
  <c r="H15" i="54" s="1"/>
  <c r="H16" i="54" s="1"/>
  <c r="BM20" i="53"/>
  <c r="BL23" i="53"/>
  <c r="BL24" i="53" s="1"/>
  <c r="BL9" i="53" s="1"/>
  <c r="BL14" i="53" s="1"/>
  <c r="BN20" i="52"/>
  <c r="BM23" i="52"/>
  <c r="BM24" i="52" s="1"/>
  <c r="BM9" i="52" s="1"/>
  <c r="BM14" i="52" s="1"/>
  <c r="BM20" i="51"/>
  <c r="BL23" i="51"/>
  <c r="BL24" i="51" s="1"/>
  <c r="BL9" i="51" s="1"/>
  <c r="BL14" i="51" s="1"/>
  <c r="BQ21" i="50"/>
  <c r="BQ22" i="50" s="1"/>
  <c r="BN21" i="49"/>
  <c r="BN22" i="49" s="1"/>
  <c r="BN20" i="48"/>
  <c r="BM23" i="48"/>
  <c r="BM24" i="48" s="1"/>
  <c r="BM9" i="48" s="1"/>
  <c r="BM14" i="48" s="1"/>
  <c r="BN20" i="47"/>
  <c r="BM23" i="47"/>
  <c r="BM24" i="47" s="1"/>
  <c r="BM9" i="47" s="1"/>
  <c r="BM14" i="47" s="1"/>
  <c r="BM20" i="46"/>
  <c r="BL23" i="46"/>
  <c r="BL24" i="46" s="1"/>
  <c r="BL9" i="46" s="1"/>
  <c r="BL14" i="46" s="1"/>
  <c r="BN20" i="45"/>
  <c r="BM23" i="45"/>
  <c r="BM24" i="45" s="1"/>
  <c r="BM9" i="45" s="1"/>
  <c r="BM14" i="45" s="1"/>
  <c r="BN20" i="44"/>
  <c r="BM23" i="44"/>
  <c r="BM24" i="44" s="1"/>
  <c r="BM9" i="44" s="1"/>
  <c r="BM14" i="44" s="1"/>
  <c r="BM21" i="43"/>
  <c r="BM22" i="43" s="1"/>
  <c r="BL23" i="43"/>
  <c r="BL24" i="43" s="1"/>
  <c r="BL9" i="43" s="1"/>
  <c r="BL14" i="43" s="1"/>
  <c r="BM21" i="42"/>
  <c r="BM22" i="42" s="1"/>
  <c r="BN20" i="41"/>
  <c r="BM23" i="41"/>
  <c r="BM24" i="41" s="1"/>
  <c r="BM9" i="41" s="1"/>
  <c r="BM14" i="41" s="1"/>
  <c r="BO20" i="40"/>
  <c r="BN23" i="40"/>
  <c r="BN24" i="40" s="1"/>
  <c r="BN9" i="40" s="1"/>
  <c r="BN14" i="40" s="1"/>
  <c r="BP20" i="39"/>
  <c r="BO23" i="39"/>
  <c r="BO24" i="39" s="1"/>
  <c r="BO9" i="39" s="1"/>
  <c r="BO14" i="39" s="1"/>
  <c r="BO21" i="38"/>
  <c r="BO22" i="38" s="1"/>
  <c r="BP20" i="36"/>
  <c r="BO23" i="36"/>
  <c r="BO24" i="36" s="1"/>
  <c r="BO9" i="36" s="1"/>
  <c r="BO14" i="36" s="1"/>
  <c r="BO20" i="35"/>
  <c r="BN23" i="35"/>
  <c r="BN24" i="35" s="1"/>
  <c r="BN9" i="35" s="1"/>
  <c r="BN14" i="35" s="1"/>
  <c r="BP21" i="34"/>
  <c r="BP22" i="34" s="1"/>
  <c r="BM21" i="33"/>
  <c r="BM22" i="33" s="1"/>
  <c r="BN21" i="32"/>
  <c r="BN22" i="32" s="1"/>
  <c r="BN21" i="31"/>
  <c r="BN22" i="31" s="1"/>
  <c r="BP20" i="30"/>
  <c r="BO23" i="30"/>
  <c r="BO24" i="30" s="1"/>
  <c r="BO9" i="30" s="1"/>
  <c r="BO14" i="30" s="1"/>
  <c r="BN20" i="29"/>
  <c r="BM23" i="29"/>
  <c r="BM24" i="29" s="1"/>
  <c r="BM9" i="29" s="1"/>
  <c r="BM14" i="29" s="1"/>
  <c r="BP20" i="28"/>
  <c r="BO23" i="28"/>
  <c r="BO24" i="28" s="1"/>
  <c r="BO9" i="28" s="1"/>
  <c r="BO14" i="28" s="1"/>
  <c r="BN21" i="27"/>
  <c r="BN22" i="27" s="1"/>
  <c r="BP21" i="26"/>
  <c r="BP22" i="26" s="1"/>
  <c r="BM20" i="25"/>
  <c r="BL23" i="25"/>
  <c r="BL24" i="25" s="1"/>
  <c r="BL9" i="25" s="1"/>
  <c r="BL14" i="25" s="1"/>
  <c r="BM21" i="24"/>
  <c r="BM22" i="24" s="1"/>
  <c r="BO21" i="23"/>
  <c r="BO22" i="23" s="1"/>
  <c r="BN21" i="22"/>
  <c r="BN22" i="22" s="1"/>
  <c r="BP20" i="21"/>
  <c r="BO23" i="21"/>
  <c r="BO24" i="21" s="1"/>
  <c r="BO9" i="21" s="1"/>
  <c r="BO14" i="21" s="1"/>
  <c r="BN20" i="20"/>
  <c r="BM23" i="20"/>
  <c r="BM24" i="20" s="1"/>
  <c r="BM9" i="20" s="1"/>
  <c r="BM14" i="20" s="1"/>
  <c r="BP20" i="19"/>
  <c r="BO23" i="19"/>
  <c r="BO24" i="19" s="1"/>
  <c r="BO9" i="19" s="1"/>
  <c r="BO14" i="19" s="1"/>
  <c r="BO20" i="18"/>
  <c r="BN23" i="18"/>
  <c r="BN24" i="18" s="1"/>
  <c r="BN9" i="18" s="1"/>
  <c r="BN14" i="18" s="1"/>
  <c r="BQ20" i="17"/>
  <c r="BP23" i="17"/>
  <c r="BP24" i="17" s="1"/>
  <c r="BP9" i="17" s="1"/>
  <c r="BP14" i="17" s="1"/>
  <c r="BM21" i="16"/>
  <c r="BM22" i="16" s="1"/>
  <c r="BO20" i="15"/>
  <c r="BN23" i="15"/>
  <c r="BN24" i="15" s="1"/>
  <c r="BN9" i="15" s="1"/>
  <c r="BN14" i="15" s="1"/>
  <c r="BQ21" i="14"/>
  <c r="BQ22" i="14" s="1"/>
  <c r="BR20" i="14" s="1"/>
  <c r="AJ20" i="13"/>
  <c r="AI23" i="13"/>
  <c r="AI24" i="13" s="1"/>
  <c r="AI9" i="13" s="1"/>
  <c r="AI14" i="13" s="1"/>
  <c r="AI21" i="12"/>
  <c r="AI22" i="12" s="1"/>
  <c r="AK20" i="11"/>
  <c r="AJ23" i="11"/>
  <c r="AJ24" i="11" s="1"/>
  <c r="AJ9" i="11" s="1"/>
  <c r="AJ14" i="11" s="1"/>
  <c r="AJ21" i="10"/>
  <c r="AJ22" i="10" s="1"/>
  <c r="AI21" i="9"/>
  <c r="AI22" i="9" s="1"/>
  <c r="AI21" i="8"/>
  <c r="AI22" i="8" s="1"/>
  <c r="AJ20" i="7"/>
  <c r="AI23" i="7"/>
  <c r="AI24" i="7" s="1"/>
  <c r="AI9" i="7" s="1"/>
  <c r="AI14" i="7" s="1"/>
  <c r="AJ21" i="6"/>
  <c r="AJ22" i="6" s="1"/>
  <c r="AJ20" i="5"/>
  <c r="AI23" i="5"/>
  <c r="AI24" i="5" s="1"/>
  <c r="AI9" i="5" s="1"/>
  <c r="AI14" i="5" s="1"/>
  <c r="AI21" i="4"/>
  <c r="AI22" i="4" s="1"/>
  <c r="AK21" i="1"/>
  <c r="AK22" i="1" s="1"/>
  <c r="AL20" i="1" s="1"/>
  <c r="AK20" i="2"/>
  <c r="AJ23" i="2"/>
  <c r="AJ24" i="2" s="1"/>
  <c r="AJ9" i="2" s="1"/>
  <c r="AJ14" i="2" s="1"/>
  <c r="AJ20" i="3"/>
  <c r="AI23" i="3"/>
  <c r="AI24" i="3" s="1"/>
  <c r="AI9" i="3" s="1"/>
  <c r="AI14" i="3" s="1"/>
  <c r="BV20" i="68" l="1"/>
  <c r="BU23" i="68"/>
  <c r="BU24" i="68" s="1"/>
  <c r="BP20" i="66"/>
  <c r="BO23" i="66"/>
  <c r="BO24" i="66" s="1"/>
  <c r="BO9" i="66" s="1"/>
  <c r="BO14" i="66" s="1"/>
  <c r="BN21" i="65"/>
  <c r="BN22" i="65" s="1"/>
  <c r="BU20" i="64"/>
  <c r="BT23" i="64"/>
  <c r="BT24" i="64" s="1"/>
  <c r="BP20" i="63"/>
  <c r="BO23" i="63"/>
  <c r="BO24" i="63" s="1"/>
  <c r="BO9" i="63" s="1"/>
  <c r="BO14" i="63" s="1"/>
  <c r="BO20" i="62"/>
  <c r="BN23" i="62"/>
  <c r="BN24" i="62" s="1"/>
  <c r="BN9" i="62" s="1"/>
  <c r="BN14" i="62" s="1"/>
  <c r="BN21" i="61"/>
  <c r="BN22" i="61" s="1"/>
  <c r="BN21" i="60"/>
  <c r="BN22" i="60" s="1"/>
  <c r="BO21" i="59"/>
  <c r="BO22" i="59" s="1"/>
  <c r="BN20" i="58"/>
  <c r="BM23" i="58"/>
  <c r="BM24" i="58" s="1"/>
  <c r="BM9" i="58" s="1"/>
  <c r="BM14" i="58" s="1"/>
  <c r="BO21" i="57"/>
  <c r="BO22" i="57" s="1"/>
  <c r="BM21" i="56"/>
  <c r="BM22" i="56" s="1"/>
  <c r="BO21" i="55"/>
  <c r="BO22" i="55" s="1"/>
  <c r="BR21" i="54"/>
  <c r="BR22" i="54" s="1"/>
  <c r="BM21" i="53"/>
  <c r="BM22" i="53" s="1"/>
  <c r="BN21" i="52"/>
  <c r="BN22" i="52" s="1"/>
  <c r="BM21" i="51"/>
  <c r="BM22" i="51" s="1"/>
  <c r="BR20" i="50"/>
  <c r="BQ23" i="50"/>
  <c r="BQ24" i="50" s="1"/>
  <c r="BQ9" i="50" s="1"/>
  <c r="BQ14" i="50" s="1"/>
  <c r="H15" i="50" s="1"/>
  <c r="H16" i="50" s="1"/>
  <c r="BO20" i="49"/>
  <c r="BN23" i="49"/>
  <c r="BN24" i="49" s="1"/>
  <c r="BN9" i="49" s="1"/>
  <c r="BN14" i="49" s="1"/>
  <c r="BN21" i="48"/>
  <c r="BN22" i="48" s="1"/>
  <c r="BN21" i="47"/>
  <c r="BN22" i="47" s="1"/>
  <c r="BM21" i="46"/>
  <c r="BM22" i="46" s="1"/>
  <c r="BN21" i="45"/>
  <c r="BN22" i="45" s="1"/>
  <c r="BN21" i="44"/>
  <c r="BN22" i="44" s="1"/>
  <c r="BN20" i="43"/>
  <c r="BM23" i="43"/>
  <c r="BM24" i="43" s="1"/>
  <c r="BM9" i="43" s="1"/>
  <c r="BM14" i="43" s="1"/>
  <c r="BN20" i="42"/>
  <c r="BM23" i="42"/>
  <c r="BM24" i="42" s="1"/>
  <c r="BM9" i="42" s="1"/>
  <c r="BM14" i="42" s="1"/>
  <c r="BN21" i="41"/>
  <c r="BN22" i="41" s="1"/>
  <c r="BO21" i="40"/>
  <c r="BO22" i="40" s="1"/>
  <c r="BP21" i="39"/>
  <c r="BP22" i="39" s="1"/>
  <c r="BP20" i="38"/>
  <c r="BO23" i="38"/>
  <c r="BO24" i="38" s="1"/>
  <c r="BO9" i="38" s="1"/>
  <c r="BO14" i="38" s="1"/>
  <c r="BP21" i="36"/>
  <c r="BP22" i="36" s="1"/>
  <c r="BO21" i="35"/>
  <c r="BO22" i="35" s="1"/>
  <c r="BQ20" i="34"/>
  <c r="BP23" i="34"/>
  <c r="BP24" i="34" s="1"/>
  <c r="BP9" i="34" s="1"/>
  <c r="BP14" i="34" s="1"/>
  <c r="BN20" i="33"/>
  <c r="BM23" i="33"/>
  <c r="BM24" i="33" s="1"/>
  <c r="BM9" i="33" s="1"/>
  <c r="BM14" i="33" s="1"/>
  <c r="BO20" i="32"/>
  <c r="BN23" i="32"/>
  <c r="BN24" i="32" s="1"/>
  <c r="BN9" i="32" s="1"/>
  <c r="BN14" i="32" s="1"/>
  <c r="BO20" i="31"/>
  <c r="BN23" i="31"/>
  <c r="BN24" i="31" s="1"/>
  <c r="BN9" i="31" s="1"/>
  <c r="BN14" i="31" s="1"/>
  <c r="BP21" i="30"/>
  <c r="BP22" i="30" s="1"/>
  <c r="BN21" i="29"/>
  <c r="BN22" i="29" s="1"/>
  <c r="BP21" i="28"/>
  <c r="BP22" i="28" s="1"/>
  <c r="BO20" i="27"/>
  <c r="BN23" i="27"/>
  <c r="BN24" i="27" s="1"/>
  <c r="BN9" i="27" s="1"/>
  <c r="BN14" i="27" s="1"/>
  <c r="BQ20" i="26"/>
  <c r="BP23" i="26"/>
  <c r="BP24" i="26" s="1"/>
  <c r="BP9" i="26" s="1"/>
  <c r="BP14" i="26" s="1"/>
  <c r="G15" i="26" s="1"/>
  <c r="G16" i="26" s="1"/>
  <c r="BM21" i="25"/>
  <c r="BM22" i="25" s="1"/>
  <c r="BN20" i="24"/>
  <c r="BM23" i="24"/>
  <c r="BM24" i="24" s="1"/>
  <c r="BM9" i="24" s="1"/>
  <c r="BM14" i="24" s="1"/>
  <c r="BP20" i="23"/>
  <c r="BO23" i="23"/>
  <c r="BO24" i="23" s="1"/>
  <c r="BO9" i="23" s="1"/>
  <c r="BO14" i="23" s="1"/>
  <c r="BO20" i="22"/>
  <c r="BN23" i="22"/>
  <c r="BN24" i="22" s="1"/>
  <c r="BN9" i="22" s="1"/>
  <c r="BN14" i="22" s="1"/>
  <c r="BP21" i="21"/>
  <c r="BP22" i="21" s="1"/>
  <c r="BN21" i="20"/>
  <c r="BN22" i="20" s="1"/>
  <c r="BP21" i="19"/>
  <c r="BP22" i="19" s="1"/>
  <c r="BO21" i="18"/>
  <c r="BO22" i="18" s="1"/>
  <c r="BQ21" i="17"/>
  <c r="BQ22" i="17" s="1"/>
  <c r="BN20" i="16"/>
  <c r="BM23" i="16"/>
  <c r="BM24" i="16" s="1"/>
  <c r="BM9" i="16" s="1"/>
  <c r="BM14" i="16" s="1"/>
  <c r="BO21" i="15"/>
  <c r="BO22" i="15" s="1"/>
  <c r="BR21" i="14"/>
  <c r="BR22" i="14" s="1"/>
  <c r="BQ23" i="14"/>
  <c r="BQ24" i="14" s="1"/>
  <c r="BQ9" i="14" s="1"/>
  <c r="BQ14" i="14" s="1"/>
  <c r="H15" i="14" s="1"/>
  <c r="H16" i="14" s="1"/>
  <c r="AJ21" i="13"/>
  <c r="AJ22" i="13" s="1"/>
  <c r="AJ20" i="12"/>
  <c r="AI23" i="12"/>
  <c r="AI24" i="12" s="1"/>
  <c r="AI9" i="12" s="1"/>
  <c r="AI14" i="12" s="1"/>
  <c r="AK21" i="11"/>
  <c r="AK22" i="11" s="1"/>
  <c r="AK20" i="10"/>
  <c r="AJ23" i="10"/>
  <c r="AJ24" i="10" s="1"/>
  <c r="AJ9" i="10" s="1"/>
  <c r="AJ14" i="10" s="1"/>
  <c r="AJ20" i="9"/>
  <c r="AI23" i="9"/>
  <c r="AI24" i="9" s="1"/>
  <c r="AI9" i="9" s="1"/>
  <c r="AI14" i="9" s="1"/>
  <c r="AJ20" i="8"/>
  <c r="AI23" i="8"/>
  <c r="AI24" i="8" s="1"/>
  <c r="AI9" i="8" s="1"/>
  <c r="AI14" i="8" s="1"/>
  <c r="AJ21" i="7"/>
  <c r="AJ22" i="7" s="1"/>
  <c r="AK20" i="6"/>
  <c r="AJ23" i="6"/>
  <c r="AJ24" i="6" s="1"/>
  <c r="AJ9" i="6" s="1"/>
  <c r="AJ14" i="6" s="1"/>
  <c r="AJ21" i="5"/>
  <c r="AJ22" i="5" s="1"/>
  <c r="AJ20" i="4"/>
  <c r="AI23" i="4"/>
  <c r="AI24" i="4" s="1"/>
  <c r="AI9" i="4" s="1"/>
  <c r="AI14" i="4" s="1"/>
  <c r="AL21" i="1"/>
  <c r="AL22" i="1" s="1"/>
  <c r="AM20" i="1" s="1"/>
  <c r="AK23" i="1"/>
  <c r="AK24" i="1" s="1"/>
  <c r="AK9" i="1" s="1"/>
  <c r="AK14" i="1" s="1"/>
  <c r="AK21" i="2"/>
  <c r="AK22" i="2" s="1"/>
  <c r="AJ21" i="3"/>
  <c r="AJ22" i="3" s="1"/>
  <c r="AK20" i="3" s="1"/>
  <c r="BV21" i="68" l="1"/>
  <c r="BV22" i="68" s="1"/>
  <c r="BP21" i="66"/>
  <c r="BP22" i="66" s="1"/>
  <c r="BO20" i="65"/>
  <c r="BN23" i="65"/>
  <c r="BN24" i="65" s="1"/>
  <c r="BN9" i="65" s="1"/>
  <c r="BN14" i="65" s="1"/>
  <c r="BU21" i="64"/>
  <c r="BU22" i="64" s="1"/>
  <c r="BP21" i="63"/>
  <c r="BP22" i="63" s="1"/>
  <c r="BO21" i="62"/>
  <c r="BO22" i="62" s="1"/>
  <c r="BO20" i="61"/>
  <c r="BN23" i="61"/>
  <c r="BN24" i="61" s="1"/>
  <c r="BN9" i="61" s="1"/>
  <c r="BN14" i="61" s="1"/>
  <c r="BO20" i="60"/>
  <c r="BN23" i="60"/>
  <c r="BN24" i="60" s="1"/>
  <c r="BN9" i="60" s="1"/>
  <c r="BN14" i="60" s="1"/>
  <c r="BP20" i="59"/>
  <c r="BO23" i="59"/>
  <c r="BO24" i="59" s="1"/>
  <c r="BO9" i="59" s="1"/>
  <c r="BO14" i="59" s="1"/>
  <c r="BN21" i="58"/>
  <c r="BN22" i="58" s="1"/>
  <c r="BP20" i="57"/>
  <c r="BO23" i="57"/>
  <c r="BO24" i="57" s="1"/>
  <c r="BO9" i="57" s="1"/>
  <c r="BO14" i="57" s="1"/>
  <c r="BN20" i="56"/>
  <c r="BM23" i="56"/>
  <c r="BM24" i="56" s="1"/>
  <c r="BM9" i="56" s="1"/>
  <c r="BM14" i="56" s="1"/>
  <c r="BP20" i="55"/>
  <c r="BO23" i="55"/>
  <c r="BO24" i="55" s="1"/>
  <c r="BO9" i="55" s="1"/>
  <c r="BO14" i="55" s="1"/>
  <c r="BS20" i="54"/>
  <c r="BR23" i="54"/>
  <c r="BR24" i="54" s="1"/>
  <c r="BN20" i="53"/>
  <c r="BM23" i="53"/>
  <c r="BM24" i="53" s="1"/>
  <c r="BM9" i="53" s="1"/>
  <c r="BM14" i="53" s="1"/>
  <c r="BO20" i="52"/>
  <c r="BN23" i="52"/>
  <c r="BN24" i="52" s="1"/>
  <c r="BN9" i="52" s="1"/>
  <c r="BN14" i="52" s="1"/>
  <c r="BN20" i="51"/>
  <c r="BM23" i="51"/>
  <c r="BM24" i="51" s="1"/>
  <c r="BM9" i="51" s="1"/>
  <c r="BM14" i="51" s="1"/>
  <c r="BR21" i="50"/>
  <c r="BR22" i="50" s="1"/>
  <c r="BO21" i="49"/>
  <c r="BO22" i="49" s="1"/>
  <c r="BO20" i="48"/>
  <c r="BN23" i="48"/>
  <c r="BN24" i="48" s="1"/>
  <c r="BN9" i="48" s="1"/>
  <c r="BN14" i="48" s="1"/>
  <c r="BO20" i="47"/>
  <c r="BN23" i="47"/>
  <c r="BN24" i="47" s="1"/>
  <c r="BN9" i="47" s="1"/>
  <c r="BN14" i="47" s="1"/>
  <c r="BN20" i="46"/>
  <c r="BM23" i="46"/>
  <c r="BM24" i="46" s="1"/>
  <c r="BM9" i="46" s="1"/>
  <c r="BM14" i="46" s="1"/>
  <c r="BO20" i="45"/>
  <c r="BN23" i="45"/>
  <c r="BN24" i="45" s="1"/>
  <c r="BN9" i="45" s="1"/>
  <c r="BN14" i="45" s="1"/>
  <c r="BO20" i="44"/>
  <c r="BN23" i="44"/>
  <c r="BN24" i="44" s="1"/>
  <c r="BN9" i="44" s="1"/>
  <c r="BN14" i="44" s="1"/>
  <c r="BN21" i="43"/>
  <c r="BN22" i="43" s="1"/>
  <c r="BN21" i="42"/>
  <c r="BN22" i="42" s="1"/>
  <c r="BO20" i="41"/>
  <c r="BN23" i="41"/>
  <c r="BN24" i="41" s="1"/>
  <c r="BN9" i="41" s="1"/>
  <c r="BN14" i="41" s="1"/>
  <c r="BP20" i="40"/>
  <c r="BO23" i="40"/>
  <c r="BO24" i="40" s="1"/>
  <c r="BO9" i="40" s="1"/>
  <c r="BO14" i="40" s="1"/>
  <c r="BQ20" i="39"/>
  <c r="BP23" i="39"/>
  <c r="BP24" i="39" s="1"/>
  <c r="BP9" i="39" s="1"/>
  <c r="BP14" i="39" s="1"/>
  <c r="BP21" i="38"/>
  <c r="BP22" i="38" s="1"/>
  <c r="BQ20" i="36"/>
  <c r="BP23" i="36"/>
  <c r="BP24" i="36" s="1"/>
  <c r="BP9" i="36" s="1"/>
  <c r="BP14" i="36" s="1"/>
  <c r="BP20" i="35"/>
  <c r="BO23" i="35"/>
  <c r="BO24" i="35" s="1"/>
  <c r="BO9" i="35" s="1"/>
  <c r="BO14" i="35" s="1"/>
  <c r="BQ21" i="34"/>
  <c r="BQ22" i="34" s="1"/>
  <c r="BN21" i="33"/>
  <c r="BN22" i="33" s="1"/>
  <c r="BO21" i="32"/>
  <c r="BO22" i="32" s="1"/>
  <c r="BO21" i="31"/>
  <c r="BO22" i="31" s="1"/>
  <c r="BQ20" i="30"/>
  <c r="BP23" i="30"/>
  <c r="BP24" i="30" s="1"/>
  <c r="BP9" i="30" s="1"/>
  <c r="BP14" i="30" s="1"/>
  <c r="BO20" i="29"/>
  <c r="BN23" i="29"/>
  <c r="BN24" i="29" s="1"/>
  <c r="BN9" i="29" s="1"/>
  <c r="BN14" i="29" s="1"/>
  <c r="BQ20" i="28"/>
  <c r="BP23" i="28"/>
  <c r="BP24" i="28" s="1"/>
  <c r="BP9" i="28" s="1"/>
  <c r="BP14" i="28" s="1"/>
  <c r="BO21" i="27"/>
  <c r="BO22" i="27" s="1"/>
  <c r="BQ21" i="26"/>
  <c r="BQ22" i="26" s="1"/>
  <c r="BN20" i="25"/>
  <c r="BM23" i="25"/>
  <c r="BM24" i="25" s="1"/>
  <c r="BM9" i="25" s="1"/>
  <c r="BM14" i="25" s="1"/>
  <c r="BN21" i="24"/>
  <c r="BN22" i="24" s="1"/>
  <c r="BP21" i="23"/>
  <c r="BP22" i="23" s="1"/>
  <c r="BO21" i="22"/>
  <c r="BO22" i="22" s="1"/>
  <c r="BQ20" i="21"/>
  <c r="BP23" i="21"/>
  <c r="BP24" i="21" s="1"/>
  <c r="BP9" i="21" s="1"/>
  <c r="BP14" i="21" s="1"/>
  <c r="BO20" i="20"/>
  <c r="BN23" i="20"/>
  <c r="BN24" i="20" s="1"/>
  <c r="BN9" i="20" s="1"/>
  <c r="BN14" i="20" s="1"/>
  <c r="BQ20" i="19"/>
  <c r="BP23" i="19"/>
  <c r="BP24" i="19" s="1"/>
  <c r="BP9" i="19" s="1"/>
  <c r="BP14" i="19" s="1"/>
  <c r="BP20" i="18"/>
  <c r="BO23" i="18"/>
  <c r="BO24" i="18" s="1"/>
  <c r="BO9" i="18" s="1"/>
  <c r="BO14" i="18" s="1"/>
  <c r="BR20" i="17"/>
  <c r="BQ23" i="17"/>
  <c r="BQ24" i="17" s="1"/>
  <c r="BQ9" i="17" s="1"/>
  <c r="BQ14" i="17" s="1"/>
  <c r="H15" i="17" s="1"/>
  <c r="H16" i="17" s="1"/>
  <c r="BN21" i="16"/>
  <c r="BN22" i="16" s="1"/>
  <c r="BP20" i="15"/>
  <c r="BO23" i="15"/>
  <c r="BO24" i="15" s="1"/>
  <c r="BO9" i="15" s="1"/>
  <c r="BO14" i="15" s="1"/>
  <c r="BS20" i="14"/>
  <c r="BR23" i="14"/>
  <c r="BR24" i="14" s="1"/>
  <c r="AK20" i="13"/>
  <c r="AJ23" i="13"/>
  <c r="AJ24" i="13" s="1"/>
  <c r="AJ9" i="13" s="1"/>
  <c r="AJ14" i="13" s="1"/>
  <c r="AJ21" i="12"/>
  <c r="AJ22" i="12" s="1"/>
  <c r="AL20" i="11"/>
  <c r="AK23" i="11"/>
  <c r="AK24" i="11" s="1"/>
  <c r="AK9" i="11" s="1"/>
  <c r="AK14" i="11" s="1"/>
  <c r="AK21" i="10"/>
  <c r="AK22" i="10" s="1"/>
  <c r="AJ21" i="9"/>
  <c r="AJ22" i="9" s="1"/>
  <c r="AJ21" i="8"/>
  <c r="AJ22" i="8" s="1"/>
  <c r="AK20" i="7"/>
  <c r="AJ23" i="7"/>
  <c r="AJ24" i="7" s="1"/>
  <c r="AJ9" i="7" s="1"/>
  <c r="AJ14" i="7" s="1"/>
  <c r="AK21" i="6"/>
  <c r="AK22" i="6" s="1"/>
  <c r="AK20" i="5"/>
  <c r="AJ23" i="5"/>
  <c r="AJ24" i="5" s="1"/>
  <c r="AJ9" i="5" s="1"/>
  <c r="AJ14" i="5" s="1"/>
  <c r="AJ21" i="4"/>
  <c r="AJ22" i="4" s="1"/>
  <c r="AM21" i="1"/>
  <c r="AM22" i="1" s="1"/>
  <c r="AN20" i="1" s="1"/>
  <c r="AL23" i="1"/>
  <c r="AL24" i="1" s="1"/>
  <c r="AL9" i="1" s="1"/>
  <c r="AL14" i="1" s="1"/>
  <c r="H17" i="1" s="1"/>
  <c r="H19" i="1" s="1"/>
  <c r="AL20" i="2"/>
  <c r="AK23" i="2"/>
  <c r="AK24" i="2" s="1"/>
  <c r="AK9" i="2" s="1"/>
  <c r="AK14" i="2" s="1"/>
  <c r="AK21" i="3"/>
  <c r="AK22" i="3" s="1"/>
  <c r="AJ23" i="3"/>
  <c r="AJ24" i="3" s="1"/>
  <c r="AJ9" i="3" s="1"/>
  <c r="AJ14" i="3" s="1"/>
  <c r="BW20" i="68" l="1"/>
  <c r="BV23" i="68"/>
  <c r="BV24" i="68" s="1"/>
  <c r="BQ20" i="66"/>
  <c r="BP23" i="66"/>
  <c r="BP24" i="66" s="1"/>
  <c r="BP9" i="66" s="1"/>
  <c r="BP14" i="66" s="1"/>
  <c r="BO21" i="65"/>
  <c r="BO22" i="65" s="1"/>
  <c r="BV20" i="64"/>
  <c r="BU23" i="64"/>
  <c r="BU24" i="64" s="1"/>
  <c r="BQ20" i="63"/>
  <c r="BP23" i="63"/>
  <c r="BP24" i="63" s="1"/>
  <c r="BP9" i="63" s="1"/>
  <c r="BP14" i="63" s="1"/>
  <c r="BP20" i="62"/>
  <c r="BO23" i="62"/>
  <c r="BO24" i="62" s="1"/>
  <c r="BO9" i="62" s="1"/>
  <c r="BO14" i="62" s="1"/>
  <c r="BO21" i="61"/>
  <c r="BO22" i="61" s="1"/>
  <c r="BO21" i="60"/>
  <c r="BO22" i="60" s="1"/>
  <c r="BP21" i="59"/>
  <c r="BP22" i="59" s="1"/>
  <c r="BO20" i="58"/>
  <c r="BN23" i="58"/>
  <c r="BN24" i="58" s="1"/>
  <c r="BN9" i="58" s="1"/>
  <c r="BN14" i="58" s="1"/>
  <c r="BP21" i="57"/>
  <c r="BP22" i="57" s="1"/>
  <c r="BN21" i="56"/>
  <c r="BN22" i="56" s="1"/>
  <c r="BP21" i="55"/>
  <c r="BP22" i="55" s="1"/>
  <c r="BS21" i="54"/>
  <c r="BS22" i="54" s="1"/>
  <c r="BT20" i="54" s="1"/>
  <c r="BN21" i="53"/>
  <c r="BN22" i="53" s="1"/>
  <c r="BO21" i="52"/>
  <c r="BO22" i="52" s="1"/>
  <c r="BN21" i="51"/>
  <c r="BN22" i="51" s="1"/>
  <c r="BS20" i="50"/>
  <c r="BR23" i="50"/>
  <c r="BR24" i="50" s="1"/>
  <c r="BP20" i="49"/>
  <c r="BO23" i="49"/>
  <c r="BO24" i="49" s="1"/>
  <c r="BO9" i="49" s="1"/>
  <c r="BO14" i="49" s="1"/>
  <c r="BO21" i="48"/>
  <c r="BO22" i="48" s="1"/>
  <c r="BO21" i="47"/>
  <c r="BO22" i="47" s="1"/>
  <c r="BN21" i="46"/>
  <c r="BN22" i="46" s="1"/>
  <c r="BO21" i="45"/>
  <c r="BO22" i="45" s="1"/>
  <c r="BO21" i="44"/>
  <c r="BO22" i="44" s="1"/>
  <c r="BO20" i="43"/>
  <c r="BN23" i="43"/>
  <c r="BN24" i="43" s="1"/>
  <c r="BN9" i="43" s="1"/>
  <c r="BN14" i="43" s="1"/>
  <c r="BO20" i="42"/>
  <c r="BN23" i="42"/>
  <c r="BN24" i="42" s="1"/>
  <c r="BN9" i="42" s="1"/>
  <c r="BN14" i="42" s="1"/>
  <c r="BO21" i="41"/>
  <c r="BO22" i="41" s="1"/>
  <c r="BP21" i="40"/>
  <c r="BP22" i="40" s="1"/>
  <c r="BQ21" i="39"/>
  <c r="BQ22" i="39" s="1"/>
  <c r="BQ20" i="38"/>
  <c r="BP23" i="38"/>
  <c r="BP24" i="38" s="1"/>
  <c r="BP9" i="38" s="1"/>
  <c r="BP14" i="38" s="1"/>
  <c r="BQ21" i="36"/>
  <c r="BQ22" i="36" s="1"/>
  <c r="BP21" i="35"/>
  <c r="BP22" i="35" s="1"/>
  <c r="BR20" i="34"/>
  <c r="BQ23" i="34"/>
  <c r="BQ24" i="34" s="1"/>
  <c r="BQ9" i="34" s="1"/>
  <c r="BQ14" i="34" s="1"/>
  <c r="H15" i="34" s="1"/>
  <c r="H16" i="34" s="1"/>
  <c r="BO20" i="33"/>
  <c r="BN23" i="33"/>
  <c r="BN24" i="33" s="1"/>
  <c r="BN9" i="33" s="1"/>
  <c r="BN14" i="33" s="1"/>
  <c r="BP20" i="32"/>
  <c r="BO23" i="32"/>
  <c r="BO24" i="32" s="1"/>
  <c r="BO9" i="32" s="1"/>
  <c r="BO14" i="32" s="1"/>
  <c r="BP20" i="31"/>
  <c r="BO23" i="31"/>
  <c r="BO24" i="31" s="1"/>
  <c r="BO9" i="31" s="1"/>
  <c r="BO14" i="31" s="1"/>
  <c r="BQ21" i="30"/>
  <c r="BQ22" i="30" s="1"/>
  <c r="BO21" i="29"/>
  <c r="BO22" i="29" s="1"/>
  <c r="BQ21" i="28"/>
  <c r="BQ22" i="28" s="1"/>
  <c r="BP20" i="27"/>
  <c r="BO23" i="27"/>
  <c r="BO24" i="27" s="1"/>
  <c r="BO9" i="27" s="1"/>
  <c r="BO14" i="27" s="1"/>
  <c r="BR20" i="26"/>
  <c r="BQ23" i="26"/>
  <c r="BQ24" i="26" s="1"/>
  <c r="BN21" i="25"/>
  <c r="BN22" i="25" s="1"/>
  <c r="BO20" i="24"/>
  <c r="BN23" i="24"/>
  <c r="BN24" i="24" s="1"/>
  <c r="BN9" i="24" s="1"/>
  <c r="BN14" i="24" s="1"/>
  <c r="BQ20" i="23"/>
  <c r="BP23" i="23"/>
  <c r="BP24" i="23" s="1"/>
  <c r="BP9" i="23" s="1"/>
  <c r="BP14" i="23" s="1"/>
  <c r="G15" i="23" s="1"/>
  <c r="G16" i="23" s="1"/>
  <c r="BP20" i="22"/>
  <c r="BO23" i="22"/>
  <c r="BO24" i="22" s="1"/>
  <c r="BO9" i="22" s="1"/>
  <c r="BO14" i="22" s="1"/>
  <c r="BQ21" i="21"/>
  <c r="BQ22" i="21" s="1"/>
  <c r="BO21" i="20"/>
  <c r="BO22" i="20" s="1"/>
  <c r="BQ21" i="19"/>
  <c r="BQ22" i="19" s="1"/>
  <c r="BP21" i="18"/>
  <c r="BP22" i="18" s="1"/>
  <c r="BR21" i="17"/>
  <c r="BR22" i="17" s="1"/>
  <c r="BO20" i="16"/>
  <c r="BN23" i="16"/>
  <c r="BN24" i="16" s="1"/>
  <c r="BN9" i="16" s="1"/>
  <c r="BN14" i="16" s="1"/>
  <c r="BP21" i="15"/>
  <c r="BP22" i="15" s="1"/>
  <c r="BS21" i="14"/>
  <c r="BS22" i="14" s="1"/>
  <c r="BT20" i="14" s="1"/>
  <c r="AK21" i="13"/>
  <c r="AK22" i="13" s="1"/>
  <c r="AK20" i="12"/>
  <c r="AJ23" i="12"/>
  <c r="AJ24" i="12" s="1"/>
  <c r="AJ9" i="12" s="1"/>
  <c r="AJ14" i="12" s="1"/>
  <c r="AL21" i="11"/>
  <c r="AL22" i="11" s="1"/>
  <c r="AL20" i="10"/>
  <c r="AK23" i="10"/>
  <c r="AK24" i="10" s="1"/>
  <c r="AK9" i="10" s="1"/>
  <c r="AK14" i="10" s="1"/>
  <c r="AK20" i="9"/>
  <c r="AJ23" i="9"/>
  <c r="AJ24" i="9" s="1"/>
  <c r="AJ9" i="9" s="1"/>
  <c r="AJ14" i="9" s="1"/>
  <c r="AK20" i="8"/>
  <c r="AJ23" i="8"/>
  <c r="AJ24" i="8" s="1"/>
  <c r="AJ9" i="8" s="1"/>
  <c r="AJ14" i="8" s="1"/>
  <c r="AK21" i="7"/>
  <c r="AK22" i="7" s="1"/>
  <c r="AL20" i="6"/>
  <c r="AK23" i="6"/>
  <c r="AK24" i="6" s="1"/>
  <c r="AK9" i="6" s="1"/>
  <c r="AK14" i="6" s="1"/>
  <c r="AK21" i="5"/>
  <c r="AK22" i="5" s="1"/>
  <c r="AK20" i="4"/>
  <c r="AJ23" i="4"/>
  <c r="AJ24" i="4" s="1"/>
  <c r="AJ9" i="4" s="1"/>
  <c r="AJ14" i="4" s="1"/>
  <c r="AN21" i="1"/>
  <c r="AN22" i="1" s="1"/>
  <c r="AO20" i="1" s="1"/>
  <c r="AM23" i="1"/>
  <c r="AM24" i="1" s="1"/>
  <c r="AL21" i="2"/>
  <c r="AL22" i="2" s="1"/>
  <c r="AL20" i="3"/>
  <c r="AK23" i="3"/>
  <c r="AK24" i="3" s="1"/>
  <c r="AK9" i="3" s="1"/>
  <c r="AK14" i="3" s="1"/>
  <c r="AM9" i="1" l="1"/>
  <c r="AM14" i="1" s="1"/>
  <c r="BW21" i="68"/>
  <c r="BW22" i="68" s="1"/>
  <c r="BQ21" i="66"/>
  <c r="BQ22" i="66" s="1"/>
  <c r="BP20" i="65"/>
  <c r="BO23" i="65"/>
  <c r="BO24" i="65" s="1"/>
  <c r="BO9" i="65" s="1"/>
  <c r="BO14" i="65" s="1"/>
  <c r="BV21" i="64"/>
  <c r="BV22" i="64" s="1"/>
  <c r="BQ21" i="63"/>
  <c r="BQ22" i="63" s="1"/>
  <c r="BP21" i="62"/>
  <c r="BP22" i="62" s="1"/>
  <c r="BP20" i="61"/>
  <c r="BO23" i="61"/>
  <c r="BO24" i="61" s="1"/>
  <c r="BO9" i="61" s="1"/>
  <c r="BO14" i="61" s="1"/>
  <c r="BP20" i="60"/>
  <c r="BO23" i="60"/>
  <c r="BO24" i="60" s="1"/>
  <c r="BO9" i="60" s="1"/>
  <c r="BO14" i="60" s="1"/>
  <c r="BQ20" i="59"/>
  <c r="BP23" i="59"/>
  <c r="BP24" i="59" s="1"/>
  <c r="BP9" i="59" s="1"/>
  <c r="BP14" i="59" s="1"/>
  <c r="BO21" i="58"/>
  <c r="BO22" i="58" s="1"/>
  <c r="BQ20" i="57"/>
  <c r="BP23" i="57"/>
  <c r="BP24" i="57" s="1"/>
  <c r="BP9" i="57" s="1"/>
  <c r="BP14" i="57" s="1"/>
  <c r="BO20" i="56"/>
  <c r="BN23" i="56"/>
  <c r="BN24" i="56" s="1"/>
  <c r="BN9" i="56" s="1"/>
  <c r="BN14" i="56" s="1"/>
  <c r="BQ20" i="55"/>
  <c r="BP23" i="55"/>
  <c r="BP24" i="55" s="1"/>
  <c r="BP9" i="55" s="1"/>
  <c r="BP14" i="55" s="1"/>
  <c r="BT21" i="54"/>
  <c r="BT22" i="54" s="1"/>
  <c r="BS23" i="54"/>
  <c r="BS24" i="54" s="1"/>
  <c r="BO20" i="53"/>
  <c r="BN23" i="53"/>
  <c r="BN24" i="53" s="1"/>
  <c r="BN9" i="53" s="1"/>
  <c r="BN14" i="53" s="1"/>
  <c r="BP20" i="52"/>
  <c r="BO23" i="52"/>
  <c r="BO24" i="52" s="1"/>
  <c r="BO9" i="52" s="1"/>
  <c r="BO14" i="52" s="1"/>
  <c r="BO20" i="51"/>
  <c r="BN23" i="51"/>
  <c r="BN24" i="51" s="1"/>
  <c r="BN9" i="51" s="1"/>
  <c r="BN14" i="51" s="1"/>
  <c r="BS21" i="50"/>
  <c r="BS22" i="50" s="1"/>
  <c r="BT20" i="50" s="1"/>
  <c r="BP21" i="49"/>
  <c r="BP22" i="49" s="1"/>
  <c r="BP20" i="48"/>
  <c r="BO23" i="48"/>
  <c r="BO24" i="48" s="1"/>
  <c r="BO9" i="48" s="1"/>
  <c r="BO14" i="48" s="1"/>
  <c r="BP20" i="47"/>
  <c r="BO23" i="47"/>
  <c r="BO24" i="47" s="1"/>
  <c r="BO9" i="47" s="1"/>
  <c r="BO14" i="47" s="1"/>
  <c r="BO20" i="46"/>
  <c r="BN23" i="46"/>
  <c r="BN24" i="46" s="1"/>
  <c r="BN9" i="46" s="1"/>
  <c r="BN14" i="46" s="1"/>
  <c r="BP20" i="45"/>
  <c r="BO23" i="45"/>
  <c r="BO24" i="45" s="1"/>
  <c r="BO9" i="45" s="1"/>
  <c r="BO14" i="45" s="1"/>
  <c r="BP20" i="44"/>
  <c r="BO23" i="44"/>
  <c r="BO24" i="44" s="1"/>
  <c r="BO9" i="44" s="1"/>
  <c r="BO14" i="44" s="1"/>
  <c r="BO21" i="43"/>
  <c r="BO22" i="43" s="1"/>
  <c r="BO21" i="42"/>
  <c r="BO22" i="42" s="1"/>
  <c r="BP20" i="41"/>
  <c r="BO23" i="41"/>
  <c r="BO24" i="41" s="1"/>
  <c r="BO9" i="41" s="1"/>
  <c r="BO14" i="41" s="1"/>
  <c r="BQ20" i="40"/>
  <c r="BP23" i="40"/>
  <c r="BP24" i="40" s="1"/>
  <c r="BP9" i="40" s="1"/>
  <c r="BP14" i="40" s="1"/>
  <c r="BR20" i="39"/>
  <c r="BQ23" i="39"/>
  <c r="BQ24" i="39" s="1"/>
  <c r="BQ9" i="39" s="1"/>
  <c r="BQ14" i="39" s="1"/>
  <c r="H15" i="39" s="1"/>
  <c r="H16" i="39" s="1"/>
  <c r="BQ21" i="38"/>
  <c r="BQ22" i="38" s="1"/>
  <c r="BR20" i="36"/>
  <c r="BQ23" i="36"/>
  <c r="BQ24" i="36" s="1"/>
  <c r="BQ9" i="36" s="1"/>
  <c r="BQ14" i="36" s="1"/>
  <c r="H15" i="36" s="1"/>
  <c r="H16" i="36" s="1"/>
  <c r="BQ20" i="35"/>
  <c r="BP23" i="35"/>
  <c r="BP24" i="35" s="1"/>
  <c r="BP9" i="35" s="1"/>
  <c r="BP14" i="35" s="1"/>
  <c r="BR21" i="34"/>
  <c r="BR22" i="34" s="1"/>
  <c r="BO21" i="33"/>
  <c r="BO22" i="33" s="1"/>
  <c r="BP21" i="32"/>
  <c r="BP22" i="32" s="1"/>
  <c r="BP21" i="31"/>
  <c r="BP22" i="31" s="1"/>
  <c r="BR20" i="30"/>
  <c r="BQ23" i="30"/>
  <c r="BQ24" i="30" s="1"/>
  <c r="BQ9" i="30" s="1"/>
  <c r="BQ14" i="30" s="1"/>
  <c r="H15" i="30" s="1"/>
  <c r="H16" i="30" s="1"/>
  <c r="BP20" i="29"/>
  <c r="BO23" i="29"/>
  <c r="BO24" i="29" s="1"/>
  <c r="BO9" i="29" s="1"/>
  <c r="BO14" i="29" s="1"/>
  <c r="BR20" i="28"/>
  <c r="BQ23" i="28"/>
  <c r="BQ24" i="28" s="1"/>
  <c r="BQ9" i="28" s="1"/>
  <c r="BQ14" i="28" s="1"/>
  <c r="H15" i="28" s="1"/>
  <c r="H16" i="28" s="1"/>
  <c r="BP21" i="27"/>
  <c r="BP22" i="27" s="1"/>
  <c r="BR21" i="26"/>
  <c r="BR22" i="26" s="1"/>
  <c r="BO20" i="25"/>
  <c r="BN23" i="25"/>
  <c r="BN24" i="25" s="1"/>
  <c r="BN9" i="25" s="1"/>
  <c r="BN14" i="25" s="1"/>
  <c r="BO21" i="24"/>
  <c r="BO22" i="24" s="1"/>
  <c r="BQ21" i="23"/>
  <c r="BQ22" i="23" s="1"/>
  <c r="BP21" i="22"/>
  <c r="BP22" i="22" s="1"/>
  <c r="BR20" i="21"/>
  <c r="BQ23" i="21"/>
  <c r="BQ24" i="21" s="1"/>
  <c r="BQ9" i="21" s="1"/>
  <c r="BQ14" i="21" s="1"/>
  <c r="H15" i="21" s="1"/>
  <c r="H16" i="21" s="1"/>
  <c r="BP20" i="20"/>
  <c r="BO23" i="20"/>
  <c r="BO24" i="20" s="1"/>
  <c r="BO9" i="20" s="1"/>
  <c r="BO14" i="20" s="1"/>
  <c r="BR20" i="19"/>
  <c r="BQ23" i="19"/>
  <c r="BQ24" i="19" s="1"/>
  <c r="BQ9" i="19" s="1"/>
  <c r="BQ14" i="19" s="1"/>
  <c r="H15" i="19" s="1"/>
  <c r="H16" i="19" s="1"/>
  <c r="BQ20" i="18"/>
  <c r="BP23" i="18"/>
  <c r="BP24" i="18" s="1"/>
  <c r="BP9" i="18" s="1"/>
  <c r="BP14" i="18" s="1"/>
  <c r="BS20" i="17"/>
  <c r="BR23" i="17"/>
  <c r="BR24" i="17" s="1"/>
  <c r="BO21" i="16"/>
  <c r="BO22" i="16" s="1"/>
  <c r="BQ20" i="15"/>
  <c r="BP23" i="15"/>
  <c r="BP24" i="15" s="1"/>
  <c r="BP9" i="15" s="1"/>
  <c r="BP14" i="15" s="1"/>
  <c r="BT21" i="14"/>
  <c r="BT22" i="14" s="1"/>
  <c r="BS23" i="14"/>
  <c r="BS24" i="14" s="1"/>
  <c r="AL20" i="13"/>
  <c r="AK23" i="13"/>
  <c r="AK24" i="13" s="1"/>
  <c r="AK9" i="13" s="1"/>
  <c r="AK14" i="13" s="1"/>
  <c r="AK21" i="12"/>
  <c r="AK22" i="12" s="1"/>
  <c r="AM20" i="11"/>
  <c r="AL23" i="11"/>
  <c r="AL24" i="11" s="1"/>
  <c r="AL9" i="11" s="1"/>
  <c r="AL14" i="11" s="1"/>
  <c r="H17" i="11" s="1"/>
  <c r="H19" i="11" s="1"/>
  <c r="AL21" i="10"/>
  <c r="AL22" i="10" s="1"/>
  <c r="AK21" i="9"/>
  <c r="AK22" i="9" s="1"/>
  <c r="AK21" i="8"/>
  <c r="AK22" i="8" s="1"/>
  <c r="AL20" i="7"/>
  <c r="AK23" i="7"/>
  <c r="AK24" i="7" s="1"/>
  <c r="AK9" i="7" s="1"/>
  <c r="AK14" i="7" s="1"/>
  <c r="AL21" i="6"/>
  <c r="AL22" i="6" s="1"/>
  <c r="AL20" i="5"/>
  <c r="AK23" i="5"/>
  <c r="AK24" i="5" s="1"/>
  <c r="AK9" i="5" s="1"/>
  <c r="AK14" i="5" s="1"/>
  <c r="AK21" i="4"/>
  <c r="AK22" i="4" s="1"/>
  <c r="AO21" i="1"/>
  <c r="AO22" i="1" s="1"/>
  <c r="AN23" i="1"/>
  <c r="AN24" i="1" s="1"/>
  <c r="AM20" i="2"/>
  <c r="AL23" i="2"/>
  <c r="AL24" i="2" s="1"/>
  <c r="AL9" i="2" s="1"/>
  <c r="AL14" i="2" s="1"/>
  <c r="H17" i="2" s="1"/>
  <c r="H19" i="2" s="1"/>
  <c r="AL21" i="3"/>
  <c r="AL22" i="3" s="1"/>
  <c r="BS20" i="26" l="1"/>
  <c r="BR23" i="26"/>
  <c r="BR24" i="26" s="1"/>
  <c r="AN9" i="1"/>
  <c r="AN14" i="1" s="1"/>
  <c r="BX20" i="68"/>
  <c r="BW23" i="68"/>
  <c r="BW24" i="68" s="1"/>
  <c r="BR20" i="66"/>
  <c r="BQ23" i="66"/>
  <c r="BQ24" i="66" s="1"/>
  <c r="BQ9" i="66" s="1"/>
  <c r="BQ14" i="66" s="1"/>
  <c r="H15" i="66" s="1"/>
  <c r="H16" i="66" s="1"/>
  <c r="BP21" i="65"/>
  <c r="BP22" i="65" s="1"/>
  <c r="BW20" i="64"/>
  <c r="BV23" i="64"/>
  <c r="BV24" i="64" s="1"/>
  <c r="BR20" i="63"/>
  <c r="BQ23" i="63"/>
  <c r="BQ24" i="63" s="1"/>
  <c r="BQ9" i="63" s="1"/>
  <c r="BQ14" i="63" s="1"/>
  <c r="H15" i="63" s="1"/>
  <c r="H16" i="63" s="1"/>
  <c r="BQ20" i="62"/>
  <c r="BP23" i="62"/>
  <c r="BP24" i="62" s="1"/>
  <c r="BP9" i="62" s="1"/>
  <c r="BP14" i="62" s="1"/>
  <c r="BP21" i="61"/>
  <c r="BP22" i="61" s="1"/>
  <c r="BP21" i="60"/>
  <c r="BP22" i="60" s="1"/>
  <c r="BQ21" i="59"/>
  <c r="BQ22" i="59" s="1"/>
  <c r="BP20" i="58"/>
  <c r="BO23" i="58"/>
  <c r="BO24" i="58" s="1"/>
  <c r="BO9" i="58" s="1"/>
  <c r="BO14" i="58" s="1"/>
  <c r="BQ21" i="57"/>
  <c r="BQ22" i="57" s="1"/>
  <c r="BO21" i="56"/>
  <c r="BO22" i="56" s="1"/>
  <c r="BQ21" i="55"/>
  <c r="BQ22" i="55" s="1"/>
  <c r="BU20" i="54"/>
  <c r="BT23" i="54"/>
  <c r="BT24" i="54" s="1"/>
  <c r="BO21" i="53"/>
  <c r="BO22" i="53" s="1"/>
  <c r="BP21" i="52"/>
  <c r="BP22" i="52" s="1"/>
  <c r="BO21" i="51"/>
  <c r="BO22" i="51" s="1"/>
  <c r="BT21" i="50"/>
  <c r="BT22" i="50" s="1"/>
  <c r="BS23" i="50"/>
  <c r="BS24" i="50" s="1"/>
  <c r="BQ20" i="49"/>
  <c r="BP23" i="49"/>
  <c r="BP24" i="49" s="1"/>
  <c r="BP9" i="49" s="1"/>
  <c r="BP14" i="49" s="1"/>
  <c r="BP21" i="48"/>
  <c r="BP22" i="48" s="1"/>
  <c r="BP21" i="47"/>
  <c r="BP22" i="47" s="1"/>
  <c r="BO21" i="46"/>
  <c r="BO22" i="46" s="1"/>
  <c r="BP21" i="45"/>
  <c r="BP22" i="45" s="1"/>
  <c r="BP21" i="44"/>
  <c r="BP22" i="44" s="1"/>
  <c r="BP20" i="43"/>
  <c r="BO23" i="43"/>
  <c r="BO24" i="43" s="1"/>
  <c r="BO9" i="43" s="1"/>
  <c r="BO14" i="43" s="1"/>
  <c r="BP20" i="42"/>
  <c r="BO23" i="42"/>
  <c r="BO24" i="42" s="1"/>
  <c r="BO9" i="42" s="1"/>
  <c r="BO14" i="42" s="1"/>
  <c r="BP21" i="41"/>
  <c r="BP22" i="41" s="1"/>
  <c r="BQ21" i="40"/>
  <c r="BQ22" i="40" s="1"/>
  <c r="BR21" i="39"/>
  <c r="BR22" i="39" s="1"/>
  <c r="BR20" i="38"/>
  <c r="BQ23" i="38"/>
  <c r="BQ24" i="38" s="1"/>
  <c r="BQ9" i="38" s="1"/>
  <c r="BQ14" i="38" s="1"/>
  <c r="H15" i="38" s="1"/>
  <c r="H16" i="38" s="1"/>
  <c r="BR21" i="36"/>
  <c r="BR22" i="36" s="1"/>
  <c r="BQ21" i="35"/>
  <c r="BQ22" i="35" s="1"/>
  <c r="BS20" i="34"/>
  <c r="BR23" i="34"/>
  <c r="BR24" i="34" s="1"/>
  <c r="BP20" i="33"/>
  <c r="BO23" i="33"/>
  <c r="BO24" i="33" s="1"/>
  <c r="BO9" i="33" s="1"/>
  <c r="BO14" i="33" s="1"/>
  <c r="BQ20" i="32"/>
  <c r="BP23" i="32"/>
  <c r="BP24" i="32" s="1"/>
  <c r="BP9" i="32" s="1"/>
  <c r="BP14" i="32" s="1"/>
  <c r="BQ20" i="31"/>
  <c r="BP23" i="31"/>
  <c r="BP24" i="31" s="1"/>
  <c r="BP9" i="31" s="1"/>
  <c r="BP14" i="31" s="1"/>
  <c r="BR21" i="30"/>
  <c r="BR22" i="30" s="1"/>
  <c r="BP21" i="29"/>
  <c r="BP22" i="29" s="1"/>
  <c r="BR21" i="28"/>
  <c r="BR22" i="28" s="1"/>
  <c r="BQ20" i="27"/>
  <c r="BP23" i="27"/>
  <c r="BP24" i="27" s="1"/>
  <c r="BP9" i="27" s="1"/>
  <c r="BP14" i="27" s="1"/>
  <c r="BS21" i="26"/>
  <c r="BS22" i="26" s="1"/>
  <c r="BT20" i="26" s="1"/>
  <c r="BO21" i="25"/>
  <c r="BO22" i="25" s="1"/>
  <c r="BP20" i="24"/>
  <c r="BO23" i="24"/>
  <c r="BO24" i="24" s="1"/>
  <c r="BO9" i="24" s="1"/>
  <c r="BO14" i="24" s="1"/>
  <c r="BR20" i="23"/>
  <c r="BQ23" i="23"/>
  <c r="BQ24" i="23" s="1"/>
  <c r="BQ20" i="22"/>
  <c r="BP23" i="22"/>
  <c r="BP24" i="22" s="1"/>
  <c r="BP9" i="22" s="1"/>
  <c r="BP14" i="22" s="1"/>
  <c r="BR21" i="21"/>
  <c r="BR22" i="21" s="1"/>
  <c r="BP21" i="20"/>
  <c r="BP22" i="20" s="1"/>
  <c r="BR21" i="19"/>
  <c r="BR22" i="19" s="1"/>
  <c r="BQ21" i="18"/>
  <c r="BQ22" i="18" s="1"/>
  <c r="BS21" i="17"/>
  <c r="BS22" i="17"/>
  <c r="BT20" i="17" s="1"/>
  <c r="BP20" i="16"/>
  <c r="BO23" i="16"/>
  <c r="BO24" i="16" s="1"/>
  <c r="BO9" i="16" s="1"/>
  <c r="BO14" i="16" s="1"/>
  <c r="BQ21" i="15"/>
  <c r="BQ22" i="15" s="1"/>
  <c r="BU20" i="14"/>
  <c r="BT23" i="14"/>
  <c r="BT24" i="14" s="1"/>
  <c r="AL21" i="13"/>
  <c r="AL22" i="13" s="1"/>
  <c r="AL20" i="12"/>
  <c r="AK23" i="12"/>
  <c r="AK24" i="12" s="1"/>
  <c r="AK9" i="12" s="1"/>
  <c r="AK14" i="12" s="1"/>
  <c r="AM21" i="11"/>
  <c r="AM22" i="11" s="1"/>
  <c r="AN20" i="11" s="1"/>
  <c r="AM20" i="10"/>
  <c r="AL23" i="10"/>
  <c r="AL24" i="10" s="1"/>
  <c r="AL9" i="10" s="1"/>
  <c r="AL14" i="10" s="1"/>
  <c r="H17" i="10" s="1"/>
  <c r="H19" i="10" s="1"/>
  <c r="AL20" i="9"/>
  <c r="AK23" i="9"/>
  <c r="AK24" i="9" s="1"/>
  <c r="AK9" i="9" s="1"/>
  <c r="AK14" i="9" s="1"/>
  <c r="AL20" i="8"/>
  <c r="AK23" i="8"/>
  <c r="AK24" i="8" s="1"/>
  <c r="AK9" i="8" s="1"/>
  <c r="AK14" i="8" s="1"/>
  <c r="AL21" i="7"/>
  <c r="AL22" i="7" s="1"/>
  <c r="AM20" i="6"/>
  <c r="AL23" i="6"/>
  <c r="AL24" i="6" s="1"/>
  <c r="AL9" i="6" s="1"/>
  <c r="AL14" i="6" s="1"/>
  <c r="H17" i="6" s="1"/>
  <c r="H19" i="6" s="1"/>
  <c r="AL21" i="5"/>
  <c r="AL22" i="5" s="1"/>
  <c r="AL20" i="4"/>
  <c r="AK23" i="4"/>
  <c r="AK24" i="4" s="1"/>
  <c r="AK9" i="4" s="1"/>
  <c r="AK14" i="4" s="1"/>
  <c r="AP20" i="1"/>
  <c r="AO23" i="1"/>
  <c r="AO24" i="1" s="1"/>
  <c r="AM21" i="2"/>
  <c r="AM22" i="2" s="1"/>
  <c r="AM20" i="3"/>
  <c r="AL23" i="3"/>
  <c r="AL24" i="3" s="1"/>
  <c r="AL9" i="3" s="1"/>
  <c r="AL14" i="3" s="1"/>
  <c r="H17" i="3" s="1"/>
  <c r="H19" i="3" s="1"/>
  <c r="BS23" i="17" l="1"/>
  <c r="BS24" i="17" s="1"/>
  <c r="AO9" i="1"/>
  <c r="AO14" i="1" s="1"/>
  <c r="BX21" i="68"/>
  <c r="BX22" i="68" s="1"/>
  <c r="BR21" i="66"/>
  <c r="BR22" i="66" s="1"/>
  <c r="BQ20" i="65"/>
  <c r="BP23" i="65"/>
  <c r="BP24" i="65" s="1"/>
  <c r="BP9" i="65" s="1"/>
  <c r="BP14" i="65" s="1"/>
  <c r="BW21" i="64"/>
  <c r="BW22" i="64" s="1"/>
  <c r="BR21" i="63"/>
  <c r="BR22" i="63" s="1"/>
  <c r="BQ21" i="62"/>
  <c r="BQ22" i="62" s="1"/>
  <c r="BQ20" i="61"/>
  <c r="BP23" i="61"/>
  <c r="BP24" i="61" s="1"/>
  <c r="BP9" i="61" s="1"/>
  <c r="BP14" i="61" s="1"/>
  <c r="BQ20" i="60"/>
  <c r="BP23" i="60"/>
  <c r="BP24" i="60" s="1"/>
  <c r="BP9" i="60" s="1"/>
  <c r="BP14" i="60" s="1"/>
  <c r="BR20" i="59"/>
  <c r="BQ23" i="59"/>
  <c r="BQ24" i="59" s="1"/>
  <c r="BQ9" i="59" s="1"/>
  <c r="BQ14" i="59" s="1"/>
  <c r="H15" i="59" s="1"/>
  <c r="H16" i="59" s="1"/>
  <c r="BP21" i="58"/>
  <c r="BP22" i="58" s="1"/>
  <c r="BR20" i="57"/>
  <c r="BQ23" i="57"/>
  <c r="BQ24" i="57" s="1"/>
  <c r="BQ9" i="57" s="1"/>
  <c r="BQ14" i="57" s="1"/>
  <c r="H15" i="57" s="1"/>
  <c r="H16" i="57" s="1"/>
  <c r="BP20" i="56"/>
  <c r="BO23" i="56"/>
  <c r="BO24" i="56" s="1"/>
  <c r="BO9" i="56" s="1"/>
  <c r="BO14" i="56" s="1"/>
  <c r="BR20" i="55"/>
  <c r="BQ23" i="55"/>
  <c r="BQ24" i="55" s="1"/>
  <c r="BQ9" i="55" s="1"/>
  <c r="BQ14" i="55" s="1"/>
  <c r="H15" i="55" s="1"/>
  <c r="H16" i="55" s="1"/>
  <c r="BU21" i="54"/>
  <c r="BU22" i="54" s="1"/>
  <c r="BV20" i="54" s="1"/>
  <c r="BP20" i="53"/>
  <c r="BO23" i="53"/>
  <c r="BO24" i="53" s="1"/>
  <c r="BO9" i="53" s="1"/>
  <c r="BO14" i="53" s="1"/>
  <c r="BQ20" i="52"/>
  <c r="BP23" i="52"/>
  <c r="BP24" i="52" s="1"/>
  <c r="BP9" i="52" s="1"/>
  <c r="BP14" i="52" s="1"/>
  <c r="BP20" i="51"/>
  <c r="BO23" i="51"/>
  <c r="BO24" i="51" s="1"/>
  <c r="BO9" i="51" s="1"/>
  <c r="BO14" i="51" s="1"/>
  <c r="BU20" i="50"/>
  <c r="BT23" i="50"/>
  <c r="BT24" i="50" s="1"/>
  <c r="BQ21" i="49"/>
  <c r="BQ22" i="49" s="1"/>
  <c r="BQ20" i="48"/>
  <c r="BP23" i="48"/>
  <c r="BP24" i="48" s="1"/>
  <c r="BP9" i="48" s="1"/>
  <c r="BP14" i="48" s="1"/>
  <c r="BQ20" i="47"/>
  <c r="BP23" i="47"/>
  <c r="BP24" i="47" s="1"/>
  <c r="BP9" i="47" s="1"/>
  <c r="BP14" i="47" s="1"/>
  <c r="BP20" i="46"/>
  <c r="BO23" i="46"/>
  <c r="BO24" i="46" s="1"/>
  <c r="BO9" i="46" s="1"/>
  <c r="BO14" i="46" s="1"/>
  <c r="BQ20" i="45"/>
  <c r="BP23" i="45"/>
  <c r="BP24" i="45" s="1"/>
  <c r="BP9" i="45" s="1"/>
  <c r="BP14" i="45" s="1"/>
  <c r="BQ20" i="44"/>
  <c r="BP23" i="44"/>
  <c r="BP24" i="44" s="1"/>
  <c r="BP9" i="44" s="1"/>
  <c r="BP14" i="44" s="1"/>
  <c r="BP21" i="43"/>
  <c r="BP22" i="43" s="1"/>
  <c r="BP21" i="42"/>
  <c r="BP22" i="42" s="1"/>
  <c r="BQ20" i="41"/>
  <c r="BP23" i="41"/>
  <c r="BP24" i="41" s="1"/>
  <c r="BP9" i="41" s="1"/>
  <c r="BP14" i="41" s="1"/>
  <c r="BR20" i="40"/>
  <c r="BQ23" i="40"/>
  <c r="BQ24" i="40" s="1"/>
  <c r="BQ9" i="40" s="1"/>
  <c r="BQ14" i="40" s="1"/>
  <c r="H15" i="40" s="1"/>
  <c r="H16" i="40" s="1"/>
  <c r="BS20" i="39"/>
  <c r="BR23" i="39"/>
  <c r="BR24" i="39" s="1"/>
  <c r="BR21" i="38"/>
  <c r="BR22" i="38" s="1"/>
  <c r="BS20" i="36"/>
  <c r="BR23" i="36"/>
  <c r="BR24" i="36" s="1"/>
  <c r="BR20" i="35"/>
  <c r="BQ23" i="35"/>
  <c r="BQ24" i="35" s="1"/>
  <c r="BQ9" i="35" s="1"/>
  <c r="BQ14" i="35" s="1"/>
  <c r="H15" i="35" s="1"/>
  <c r="H16" i="35" s="1"/>
  <c r="BS21" i="34"/>
  <c r="BS22" i="34" s="1"/>
  <c r="BP21" i="33"/>
  <c r="BP22" i="33" s="1"/>
  <c r="BQ21" i="32"/>
  <c r="BQ22" i="32" s="1"/>
  <c r="BQ21" i="31"/>
  <c r="BQ22" i="31" s="1"/>
  <c r="BS20" i="30"/>
  <c r="BR23" i="30"/>
  <c r="BR24" i="30" s="1"/>
  <c r="BQ20" i="29"/>
  <c r="BP23" i="29"/>
  <c r="BP24" i="29" s="1"/>
  <c r="BP9" i="29" s="1"/>
  <c r="BP14" i="29" s="1"/>
  <c r="BS20" i="28"/>
  <c r="BR23" i="28"/>
  <c r="BR24" i="28" s="1"/>
  <c r="BQ21" i="27"/>
  <c r="BQ22" i="27" s="1"/>
  <c r="BT21" i="26"/>
  <c r="BT22" i="26" s="1"/>
  <c r="BS23" i="26"/>
  <c r="BS24" i="26" s="1"/>
  <c r="BP20" i="25"/>
  <c r="BO23" i="25"/>
  <c r="BO24" i="25" s="1"/>
  <c r="BO9" i="25" s="1"/>
  <c r="BO14" i="25" s="1"/>
  <c r="BP21" i="24"/>
  <c r="BP22" i="24" s="1"/>
  <c r="BR21" i="23"/>
  <c r="BR22" i="23" s="1"/>
  <c r="BQ21" i="22"/>
  <c r="BQ22" i="22" s="1"/>
  <c r="BS20" i="21"/>
  <c r="BR23" i="21"/>
  <c r="BR24" i="21" s="1"/>
  <c r="BQ20" i="20"/>
  <c r="BP23" i="20"/>
  <c r="BP24" i="20" s="1"/>
  <c r="BP9" i="20" s="1"/>
  <c r="BP14" i="20" s="1"/>
  <c r="BS20" i="19"/>
  <c r="BR23" i="19"/>
  <c r="BR24" i="19" s="1"/>
  <c r="BR20" i="18"/>
  <c r="BQ23" i="18"/>
  <c r="BQ24" i="18" s="1"/>
  <c r="BQ9" i="18" s="1"/>
  <c r="BQ14" i="18" s="1"/>
  <c r="H15" i="18" s="1"/>
  <c r="H16" i="18" s="1"/>
  <c r="BT21" i="17"/>
  <c r="BT22" i="17"/>
  <c r="BU20" i="17" s="1"/>
  <c r="BP21" i="16"/>
  <c r="BP22" i="16" s="1"/>
  <c r="BR20" i="15"/>
  <c r="BQ23" i="15"/>
  <c r="BQ24" i="15" s="1"/>
  <c r="BQ9" i="15" s="1"/>
  <c r="BQ14" i="15" s="1"/>
  <c r="H15" i="15" s="1"/>
  <c r="H16" i="15" s="1"/>
  <c r="BU21" i="14"/>
  <c r="BU22" i="14" s="1"/>
  <c r="AM20" i="13"/>
  <c r="AL23" i="13"/>
  <c r="AL24" i="13" s="1"/>
  <c r="AL9" i="13" s="1"/>
  <c r="AL14" i="13" s="1"/>
  <c r="H17" i="13" s="1"/>
  <c r="H19" i="13" s="1"/>
  <c r="AL21" i="12"/>
  <c r="AL22" i="12" s="1"/>
  <c r="AN21" i="11"/>
  <c r="AN22" i="11" s="1"/>
  <c r="AM23" i="11"/>
  <c r="AM24" i="11" s="1"/>
  <c r="AM9" i="11" s="1"/>
  <c r="AM14" i="11" s="1"/>
  <c r="AM21" i="10"/>
  <c r="AM22" i="10"/>
  <c r="AN20" i="10" s="1"/>
  <c r="AL21" i="9"/>
  <c r="AL22" i="9" s="1"/>
  <c r="AL21" i="8"/>
  <c r="AL22" i="8" s="1"/>
  <c r="AM20" i="8" s="1"/>
  <c r="AM20" i="7"/>
  <c r="AL23" i="7"/>
  <c r="AL24" i="7" s="1"/>
  <c r="AL9" i="7" s="1"/>
  <c r="AL14" i="7" s="1"/>
  <c r="H17" i="7" s="1"/>
  <c r="H19" i="7" s="1"/>
  <c r="AM21" i="6"/>
  <c r="AM22" i="6" s="1"/>
  <c r="AM20" i="5"/>
  <c r="AL23" i="5"/>
  <c r="AL24" i="5" s="1"/>
  <c r="AL9" i="5" s="1"/>
  <c r="AL14" i="5" s="1"/>
  <c r="H17" i="5" s="1"/>
  <c r="H19" i="5" s="1"/>
  <c r="AL21" i="4"/>
  <c r="AL22" i="4" s="1"/>
  <c r="AP21" i="1"/>
  <c r="AP22" i="1" s="1"/>
  <c r="AQ20" i="1" s="1"/>
  <c r="AN20" i="2"/>
  <c r="AM23" i="2"/>
  <c r="AM24" i="2" s="1"/>
  <c r="AM9" i="2" s="1"/>
  <c r="AM14" i="2" s="1"/>
  <c r="AM21" i="3"/>
  <c r="AM22" i="3" s="1"/>
  <c r="BT20" i="34" l="1"/>
  <c r="BS23" i="34"/>
  <c r="BS24" i="34" s="1"/>
  <c r="BS20" i="23"/>
  <c r="BR23" i="23"/>
  <c r="BR24" i="23" s="1"/>
  <c r="AN20" i="6"/>
  <c r="AM23" i="6"/>
  <c r="AM24" i="6" s="1"/>
  <c r="AM9" i="6" s="1"/>
  <c r="AM14" i="6" s="1"/>
  <c r="BY20" i="68"/>
  <c r="BX23" i="68"/>
  <c r="BX24" i="68" s="1"/>
  <c r="BS20" i="66"/>
  <c r="BR23" i="66"/>
  <c r="BR24" i="66" s="1"/>
  <c r="BQ21" i="65"/>
  <c r="BQ22" i="65" s="1"/>
  <c r="BX20" i="64"/>
  <c r="BW23" i="64"/>
  <c r="BW24" i="64" s="1"/>
  <c r="BS20" i="63"/>
  <c r="BR23" i="63"/>
  <c r="BR24" i="63" s="1"/>
  <c r="BR20" i="62"/>
  <c r="BQ23" i="62"/>
  <c r="BQ24" i="62" s="1"/>
  <c r="BQ9" i="62" s="1"/>
  <c r="BQ14" i="62" s="1"/>
  <c r="H15" i="62" s="1"/>
  <c r="H16" i="62" s="1"/>
  <c r="BQ21" i="61"/>
  <c r="BQ22" i="61" s="1"/>
  <c r="BQ21" i="60"/>
  <c r="BQ22" i="60" s="1"/>
  <c r="BR21" i="59"/>
  <c r="BR22" i="59" s="1"/>
  <c r="BQ20" i="58"/>
  <c r="BP23" i="58"/>
  <c r="BP24" i="58" s="1"/>
  <c r="BP9" i="58" s="1"/>
  <c r="BP14" i="58" s="1"/>
  <c r="BR21" i="57"/>
  <c r="BR22" i="57" s="1"/>
  <c r="BP21" i="56"/>
  <c r="BP22" i="56" s="1"/>
  <c r="BR21" i="55"/>
  <c r="BR22" i="55" s="1"/>
  <c r="BV21" i="54"/>
  <c r="BV22" i="54" s="1"/>
  <c r="BU23" i="54"/>
  <c r="BU24" i="54" s="1"/>
  <c r="BP21" i="53"/>
  <c r="BP22" i="53" s="1"/>
  <c r="BQ21" i="52"/>
  <c r="BQ22" i="52" s="1"/>
  <c r="BP21" i="51"/>
  <c r="BP22" i="51" s="1"/>
  <c r="BU21" i="50"/>
  <c r="BU22" i="50" s="1"/>
  <c r="BR20" i="49"/>
  <c r="BQ23" i="49"/>
  <c r="BQ24" i="49" s="1"/>
  <c r="BQ9" i="49" s="1"/>
  <c r="BQ14" i="49" s="1"/>
  <c r="H15" i="49" s="1"/>
  <c r="H16" i="49" s="1"/>
  <c r="BQ21" i="48"/>
  <c r="BQ22" i="48" s="1"/>
  <c r="BQ21" i="47"/>
  <c r="BQ22" i="47" s="1"/>
  <c r="BP21" i="46"/>
  <c r="BP22" i="46" s="1"/>
  <c r="BQ21" i="45"/>
  <c r="BQ22" i="45" s="1"/>
  <c r="BQ21" i="44"/>
  <c r="BQ22" i="44" s="1"/>
  <c r="BQ20" i="43"/>
  <c r="BP23" i="43"/>
  <c r="BP24" i="43" s="1"/>
  <c r="BP9" i="43" s="1"/>
  <c r="BP14" i="43" s="1"/>
  <c r="BQ20" i="42"/>
  <c r="BP23" i="42"/>
  <c r="BP24" i="42" s="1"/>
  <c r="BP9" i="42" s="1"/>
  <c r="BP14" i="42" s="1"/>
  <c r="BQ21" i="41"/>
  <c r="BQ22" i="41" s="1"/>
  <c r="BR21" i="40"/>
  <c r="BR22" i="40" s="1"/>
  <c r="BS21" i="39"/>
  <c r="BS22" i="39" s="1"/>
  <c r="BS20" i="38"/>
  <c r="BR23" i="38"/>
  <c r="BR24" i="38" s="1"/>
  <c r="BS21" i="36"/>
  <c r="BS22" i="36" s="1"/>
  <c r="BR21" i="35"/>
  <c r="BR22" i="35" s="1"/>
  <c r="BT21" i="34"/>
  <c r="BT22" i="34"/>
  <c r="BU20" i="34" s="1"/>
  <c r="BQ20" i="33"/>
  <c r="BP23" i="33"/>
  <c r="BP24" i="33" s="1"/>
  <c r="BP9" i="33" s="1"/>
  <c r="BP14" i="33" s="1"/>
  <c r="BR20" i="32"/>
  <c r="BQ23" i="32"/>
  <c r="BQ24" i="32" s="1"/>
  <c r="BQ9" i="32" s="1"/>
  <c r="BQ14" i="32" s="1"/>
  <c r="H15" i="32" s="1"/>
  <c r="H16" i="32" s="1"/>
  <c r="BR20" i="31"/>
  <c r="BQ23" i="31"/>
  <c r="BQ24" i="31" s="1"/>
  <c r="BQ9" i="31" s="1"/>
  <c r="BQ14" i="31" s="1"/>
  <c r="H15" i="31" s="1"/>
  <c r="H16" i="31" s="1"/>
  <c r="BS21" i="30"/>
  <c r="BS22" i="30" s="1"/>
  <c r="BQ21" i="29"/>
  <c r="BQ22" i="29" s="1"/>
  <c r="BS21" i="28"/>
  <c r="BS22" i="28"/>
  <c r="BT20" i="28" s="1"/>
  <c r="BS23" i="28"/>
  <c r="BS24" i="28" s="1"/>
  <c r="BR20" i="27"/>
  <c r="BQ23" i="27"/>
  <c r="BQ24" i="27" s="1"/>
  <c r="BQ9" i="27" s="1"/>
  <c r="BQ14" i="27" s="1"/>
  <c r="H15" i="27" s="1"/>
  <c r="H16" i="27" s="1"/>
  <c r="BU20" i="26"/>
  <c r="BT23" i="26"/>
  <c r="BT24" i="26" s="1"/>
  <c r="BP21" i="25"/>
  <c r="BP22" i="25" s="1"/>
  <c r="BQ20" i="24"/>
  <c r="BP23" i="24"/>
  <c r="BP24" i="24" s="1"/>
  <c r="BP9" i="24" s="1"/>
  <c r="BP14" i="24" s="1"/>
  <c r="G15" i="24" s="1"/>
  <c r="G16" i="24" s="1"/>
  <c r="BS21" i="23"/>
  <c r="BS22" i="23" s="1"/>
  <c r="BR20" i="22"/>
  <c r="BQ23" i="22"/>
  <c r="BQ24" i="22" s="1"/>
  <c r="BQ9" i="22" s="1"/>
  <c r="BQ14" i="22" s="1"/>
  <c r="H15" i="22" s="1"/>
  <c r="H16" i="22" s="1"/>
  <c r="BS21" i="21"/>
  <c r="BS22" i="21"/>
  <c r="BT20" i="21" s="1"/>
  <c r="BQ21" i="20"/>
  <c r="BQ22" i="20" s="1"/>
  <c r="BS21" i="19"/>
  <c r="BS22" i="19"/>
  <c r="BT20" i="19" s="1"/>
  <c r="BR21" i="18"/>
  <c r="BR22" i="18" s="1"/>
  <c r="BU21" i="17"/>
  <c r="BU22" i="17" s="1"/>
  <c r="BT23" i="17"/>
  <c r="BT24" i="17" s="1"/>
  <c r="BQ20" i="16"/>
  <c r="BP23" i="16"/>
  <c r="BP24" i="16" s="1"/>
  <c r="BP9" i="16" s="1"/>
  <c r="BP14" i="16" s="1"/>
  <c r="BR21" i="15"/>
  <c r="BR22" i="15" s="1"/>
  <c r="BV20" i="14"/>
  <c r="BU23" i="14"/>
  <c r="BU24" i="14" s="1"/>
  <c r="AM21" i="13"/>
  <c r="AM22" i="13" s="1"/>
  <c r="AM20" i="12"/>
  <c r="AL23" i="12"/>
  <c r="AL24" i="12" s="1"/>
  <c r="AL9" i="12" s="1"/>
  <c r="AL14" i="12" s="1"/>
  <c r="H17" i="12" s="1"/>
  <c r="H19" i="12" s="1"/>
  <c r="AO20" i="11"/>
  <c r="AN23" i="11"/>
  <c r="AN24" i="11" s="1"/>
  <c r="AN9" i="11" s="1"/>
  <c r="AN14" i="11" s="1"/>
  <c r="AN21" i="10"/>
  <c r="AN22" i="10"/>
  <c r="AO20" i="10" s="1"/>
  <c r="AM23" i="10"/>
  <c r="AM24" i="10" s="1"/>
  <c r="AM9" i="10" s="1"/>
  <c r="AM14" i="10" s="1"/>
  <c r="AM20" i="9"/>
  <c r="AL23" i="9"/>
  <c r="AL24" i="9" s="1"/>
  <c r="AL9" i="9" s="1"/>
  <c r="AL14" i="9" s="1"/>
  <c r="H17" i="9" s="1"/>
  <c r="H19" i="9" s="1"/>
  <c r="AL23" i="8"/>
  <c r="AL24" i="8" s="1"/>
  <c r="AL9" i="8" s="1"/>
  <c r="AL14" i="8" s="1"/>
  <c r="H17" i="8" s="1"/>
  <c r="H19" i="8" s="1"/>
  <c r="AM21" i="8"/>
  <c r="AM22" i="8" s="1"/>
  <c r="AM21" i="7"/>
  <c r="AM22" i="7"/>
  <c r="AN20" i="7" s="1"/>
  <c r="AM23" i="7"/>
  <c r="AM24" i="7" s="1"/>
  <c r="AM9" i="7" s="1"/>
  <c r="AM14" i="7" s="1"/>
  <c r="AN21" i="6"/>
  <c r="AN22" i="6" s="1"/>
  <c r="AM21" i="5"/>
  <c r="AM22" i="5" s="1"/>
  <c r="AM20" i="4"/>
  <c r="AL23" i="4"/>
  <c r="AL24" i="4" s="1"/>
  <c r="AL9" i="4" s="1"/>
  <c r="AL14" i="4" s="1"/>
  <c r="H17" i="4" s="1"/>
  <c r="H19" i="4" s="1"/>
  <c r="AQ21" i="1"/>
  <c r="AQ22" i="1" s="1"/>
  <c r="AR20" i="1" s="1"/>
  <c r="AP23" i="1"/>
  <c r="AP24" i="1" s="1"/>
  <c r="AN21" i="2"/>
  <c r="AN22" i="2"/>
  <c r="AO20" i="2" s="1"/>
  <c r="AN20" i="3"/>
  <c r="AM23" i="3"/>
  <c r="AM24" i="3" s="1"/>
  <c r="AM9" i="3" s="1"/>
  <c r="AM14" i="3" s="1"/>
  <c r="AN20" i="13" l="1"/>
  <c r="AM23" i="13"/>
  <c r="AM24" i="13" s="1"/>
  <c r="AM9" i="13" s="1"/>
  <c r="AM14" i="13" s="1"/>
  <c r="AN20" i="5"/>
  <c r="AM23" i="5"/>
  <c r="AM24" i="5" s="1"/>
  <c r="AM9" i="5" s="1"/>
  <c r="AM14" i="5" s="1"/>
  <c r="BT20" i="30"/>
  <c r="BS23" i="30"/>
  <c r="BS24" i="30" s="1"/>
  <c r="BT20" i="39"/>
  <c r="BS23" i="39"/>
  <c r="BS24" i="39" s="1"/>
  <c r="BT20" i="36"/>
  <c r="BS23" i="36"/>
  <c r="BS24" i="36" s="1"/>
  <c r="AP9" i="1"/>
  <c r="AP14" i="1" s="1"/>
  <c r="BY21" i="68"/>
  <c r="BY22" i="68" s="1"/>
  <c r="BZ20" i="68" s="1"/>
  <c r="BS21" i="66"/>
  <c r="BS22" i="66" s="1"/>
  <c r="BR20" i="65"/>
  <c r="BQ23" i="65"/>
  <c r="BQ24" i="65" s="1"/>
  <c r="BQ9" i="65" s="1"/>
  <c r="BQ14" i="65" s="1"/>
  <c r="H15" i="65" s="1"/>
  <c r="H16" i="65" s="1"/>
  <c r="BX21" i="64"/>
  <c r="BX22" i="64" s="1"/>
  <c r="BY20" i="64" s="1"/>
  <c r="BS21" i="63"/>
  <c r="BS22" i="63" s="1"/>
  <c r="BT20" i="63" s="1"/>
  <c r="BR21" i="62"/>
  <c r="BR22" i="62" s="1"/>
  <c r="BR20" i="61"/>
  <c r="BQ23" i="61"/>
  <c r="BQ24" i="61" s="1"/>
  <c r="BQ9" i="61" s="1"/>
  <c r="BQ14" i="61" s="1"/>
  <c r="H15" i="61" s="1"/>
  <c r="H16" i="61" s="1"/>
  <c r="BR20" i="60"/>
  <c r="BQ23" i="60"/>
  <c r="BQ24" i="60" s="1"/>
  <c r="BQ9" i="60" s="1"/>
  <c r="BQ14" i="60" s="1"/>
  <c r="H15" i="60" s="1"/>
  <c r="H16" i="60" s="1"/>
  <c r="BS20" i="59"/>
  <c r="BR23" i="59"/>
  <c r="BR24" i="59" s="1"/>
  <c r="BQ21" i="58"/>
  <c r="BQ22" i="58" s="1"/>
  <c r="BS20" i="57"/>
  <c r="BR23" i="57"/>
  <c r="BR24" i="57" s="1"/>
  <c r="BQ20" i="56"/>
  <c r="BP23" i="56"/>
  <c r="BP24" i="56" s="1"/>
  <c r="BP9" i="56" s="1"/>
  <c r="BP14" i="56" s="1"/>
  <c r="BS20" i="55"/>
  <c r="BR23" i="55"/>
  <c r="BR24" i="55" s="1"/>
  <c r="BW20" i="54"/>
  <c r="BV23" i="54"/>
  <c r="BV24" i="54" s="1"/>
  <c r="BQ20" i="53"/>
  <c r="BP23" i="53"/>
  <c r="BP24" i="53" s="1"/>
  <c r="BP9" i="53" s="1"/>
  <c r="BP14" i="53" s="1"/>
  <c r="BR20" i="52"/>
  <c r="BQ23" i="52"/>
  <c r="BQ24" i="52" s="1"/>
  <c r="BQ9" i="52" s="1"/>
  <c r="BQ14" i="52" s="1"/>
  <c r="H15" i="52" s="1"/>
  <c r="H16" i="52" s="1"/>
  <c r="BQ20" i="51"/>
  <c r="BP23" i="51"/>
  <c r="BP24" i="51" s="1"/>
  <c r="BP9" i="51" s="1"/>
  <c r="BP14" i="51" s="1"/>
  <c r="BV20" i="50"/>
  <c r="BU23" i="50"/>
  <c r="BU24" i="50" s="1"/>
  <c r="BR21" i="49"/>
  <c r="BR22" i="49" s="1"/>
  <c r="BR20" i="48"/>
  <c r="BQ23" i="48"/>
  <c r="BQ24" i="48" s="1"/>
  <c r="BQ9" i="48" s="1"/>
  <c r="BQ14" i="48" s="1"/>
  <c r="H15" i="48" s="1"/>
  <c r="H16" i="48" s="1"/>
  <c r="BR20" i="47"/>
  <c r="BQ23" i="47"/>
  <c r="BQ24" i="47" s="1"/>
  <c r="BQ9" i="47" s="1"/>
  <c r="BQ14" i="47" s="1"/>
  <c r="H15" i="47" s="1"/>
  <c r="H16" i="47" s="1"/>
  <c r="BQ20" i="46"/>
  <c r="BP23" i="46"/>
  <c r="BP24" i="46" s="1"/>
  <c r="BP9" i="46" s="1"/>
  <c r="BP14" i="46" s="1"/>
  <c r="BR20" i="45"/>
  <c r="BQ23" i="45"/>
  <c r="BQ24" i="45" s="1"/>
  <c r="BQ9" i="45" s="1"/>
  <c r="BQ14" i="45" s="1"/>
  <c r="H15" i="45" s="1"/>
  <c r="H16" i="45" s="1"/>
  <c r="BR20" i="44"/>
  <c r="BQ23" i="44"/>
  <c r="BQ24" i="44" s="1"/>
  <c r="BQ9" i="44" s="1"/>
  <c r="BQ14" i="44" s="1"/>
  <c r="H15" i="44" s="1"/>
  <c r="H16" i="44" s="1"/>
  <c r="BQ21" i="43"/>
  <c r="BQ22" i="43" s="1"/>
  <c r="BQ21" i="42"/>
  <c r="BQ22" i="42" s="1"/>
  <c r="BR20" i="41"/>
  <c r="BQ23" i="41"/>
  <c r="BQ24" i="41" s="1"/>
  <c r="BQ9" i="41" s="1"/>
  <c r="BQ14" i="41" s="1"/>
  <c r="H15" i="41" s="1"/>
  <c r="H16" i="41" s="1"/>
  <c r="BS20" i="40"/>
  <c r="BR23" i="40"/>
  <c r="BR24" i="40" s="1"/>
  <c r="BT21" i="39"/>
  <c r="BT22" i="39" s="1"/>
  <c r="BU20" i="39" s="1"/>
  <c r="BS21" i="38"/>
  <c r="BS22" i="38"/>
  <c r="BT20" i="38" s="1"/>
  <c r="BS23" i="38"/>
  <c r="BS24" i="38" s="1"/>
  <c r="BT21" i="36"/>
  <c r="BT22" i="36"/>
  <c r="BU20" i="36" s="1"/>
  <c r="BS20" i="35"/>
  <c r="BR23" i="35"/>
  <c r="BR24" i="35" s="1"/>
  <c r="BU21" i="34"/>
  <c r="BU22" i="34" s="1"/>
  <c r="BT23" i="34"/>
  <c r="BT24" i="34" s="1"/>
  <c r="BQ21" i="33"/>
  <c r="BQ22" i="33" s="1"/>
  <c r="BR21" i="32"/>
  <c r="BR22" i="32" s="1"/>
  <c r="BR21" i="31"/>
  <c r="BR22" i="31" s="1"/>
  <c r="BT21" i="30"/>
  <c r="BT22" i="30"/>
  <c r="BU20" i="30" s="1"/>
  <c r="BR20" i="29"/>
  <c r="BQ23" i="29"/>
  <c r="BQ24" i="29" s="1"/>
  <c r="BQ9" i="29" s="1"/>
  <c r="BQ14" i="29" s="1"/>
  <c r="H15" i="29" s="1"/>
  <c r="H16" i="29" s="1"/>
  <c r="BT21" i="28"/>
  <c r="BT22" i="28"/>
  <c r="BU20" i="28" s="1"/>
  <c r="BR21" i="27"/>
  <c r="BR22" i="27" s="1"/>
  <c r="BU21" i="26"/>
  <c r="BU22" i="26" s="1"/>
  <c r="BQ20" i="25"/>
  <c r="BP23" i="25"/>
  <c r="BP24" i="25" s="1"/>
  <c r="BP9" i="25" s="1"/>
  <c r="BP14" i="25" s="1"/>
  <c r="G15" i="25" s="1"/>
  <c r="G16" i="25" s="1"/>
  <c r="BQ21" i="24"/>
  <c r="BQ22" i="24" s="1"/>
  <c r="BT20" i="23"/>
  <c r="BS23" i="23"/>
  <c r="BS24" i="23" s="1"/>
  <c r="BR21" i="22"/>
  <c r="BR22" i="22" s="1"/>
  <c r="BT21" i="21"/>
  <c r="BT22" i="21" s="1"/>
  <c r="BS23" i="21"/>
  <c r="BS24" i="21" s="1"/>
  <c r="BR20" i="20"/>
  <c r="BQ23" i="20"/>
  <c r="BQ24" i="20" s="1"/>
  <c r="BQ9" i="20" s="1"/>
  <c r="BQ14" i="20" s="1"/>
  <c r="H15" i="20" s="1"/>
  <c r="H16" i="20" s="1"/>
  <c r="BT21" i="19"/>
  <c r="BT22" i="19" s="1"/>
  <c r="BS23" i="19"/>
  <c r="BS24" i="19" s="1"/>
  <c r="BS20" i="18"/>
  <c r="BR23" i="18"/>
  <c r="BR24" i="18" s="1"/>
  <c r="BV20" i="17"/>
  <c r="BU23" i="17"/>
  <c r="BU24" i="17" s="1"/>
  <c r="BQ21" i="16"/>
  <c r="BQ22" i="16" s="1"/>
  <c r="BS20" i="15"/>
  <c r="BR23" i="15"/>
  <c r="BR24" i="15" s="1"/>
  <c r="BV21" i="14"/>
  <c r="BV22" i="14" s="1"/>
  <c r="AN21" i="13"/>
  <c r="AN22" i="13" s="1"/>
  <c r="AM21" i="12"/>
  <c r="AM22" i="12"/>
  <c r="AN20" i="12" s="1"/>
  <c r="AO21" i="11"/>
  <c r="AO22" i="11" s="1"/>
  <c r="AO21" i="10"/>
  <c r="AO22" i="10" s="1"/>
  <c r="AP20" i="10" s="1"/>
  <c r="AN23" i="10"/>
  <c r="AN24" i="10" s="1"/>
  <c r="AN9" i="10" s="1"/>
  <c r="AN14" i="10" s="1"/>
  <c r="AM21" i="9"/>
  <c r="AM22" i="9"/>
  <c r="AN20" i="9" s="1"/>
  <c r="AM23" i="9"/>
  <c r="AM24" i="9" s="1"/>
  <c r="AM9" i="9" s="1"/>
  <c r="AM14" i="9" s="1"/>
  <c r="AN20" i="8"/>
  <c r="AM23" i="8"/>
  <c r="AM24" i="8" s="1"/>
  <c r="AM9" i="8" s="1"/>
  <c r="AM14" i="8" s="1"/>
  <c r="AN21" i="7"/>
  <c r="AN22" i="7" s="1"/>
  <c r="AO20" i="7" s="1"/>
  <c r="AO20" i="6"/>
  <c r="AN23" i="6"/>
  <c r="AN24" i="6" s="1"/>
  <c r="AN9" i="6" s="1"/>
  <c r="AN14" i="6" s="1"/>
  <c r="AN21" i="5"/>
  <c r="AN22" i="5" s="1"/>
  <c r="AM21" i="4"/>
  <c r="AM22" i="4" s="1"/>
  <c r="AR21" i="1"/>
  <c r="AR22" i="1" s="1"/>
  <c r="AS20" i="1" s="1"/>
  <c r="AQ23" i="1"/>
  <c r="AQ24" i="1" s="1"/>
  <c r="AO21" i="2"/>
  <c r="AO22" i="2" s="1"/>
  <c r="AN23" i="2"/>
  <c r="AN24" i="2" s="1"/>
  <c r="AN9" i="2" s="1"/>
  <c r="AN14" i="2" s="1"/>
  <c r="AN21" i="3"/>
  <c r="AN22" i="3" s="1"/>
  <c r="AO20" i="3" s="1"/>
  <c r="AN20" i="4" l="1"/>
  <c r="AM23" i="4"/>
  <c r="AM24" i="4" s="1"/>
  <c r="AM9" i="4" s="1"/>
  <c r="AM14" i="4" s="1"/>
  <c r="AM23" i="12"/>
  <c r="AM24" i="12" s="1"/>
  <c r="AM9" i="12" s="1"/>
  <c r="AM14" i="12" s="1"/>
  <c r="AQ9" i="1"/>
  <c r="AQ14" i="1" s="1"/>
  <c r="BZ21" i="68"/>
  <c r="BZ22" i="68" s="1"/>
  <c r="BY23" i="68"/>
  <c r="BY24" i="68" s="1"/>
  <c r="BT20" i="66"/>
  <c r="BS23" i="66"/>
  <c r="BS24" i="66" s="1"/>
  <c r="BR21" i="65"/>
  <c r="BR22" i="65" s="1"/>
  <c r="BY21" i="64"/>
  <c r="BY22" i="64" s="1"/>
  <c r="BX23" i="64"/>
  <c r="BX24" i="64" s="1"/>
  <c r="BT21" i="63"/>
  <c r="BT22" i="63" s="1"/>
  <c r="BS23" i="63"/>
  <c r="BS24" i="63" s="1"/>
  <c r="BS20" i="62"/>
  <c r="BR23" i="62"/>
  <c r="BR24" i="62" s="1"/>
  <c r="BR21" i="61"/>
  <c r="BR22" i="61" s="1"/>
  <c r="BR21" i="60"/>
  <c r="BR22" i="60" s="1"/>
  <c r="BS21" i="59"/>
  <c r="BS22" i="59" s="1"/>
  <c r="BR20" i="58"/>
  <c r="BQ23" i="58"/>
  <c r="BQ24" i="58" s="1"/>
  <c r="BQ9" i="58" s="1"/>
  <c r="BQ14" i="58" s="1"/>
  <c r="H15" i="58" s="1"/>
  <c r="H16" i="58" s="1"/>
  <c r="BS21" i="57"/>
  <c r="BS22" i="57" s="1"/>
  <c r="BT20" i="57" s="1"/>
  <c r="BQ21" i="56"/>
  <c r="BQ22" i="56" s="1"/>
  <c r="BS21" i="55"/>
  <c r="BS22" i="55"/>
  <c r="BT20" i="55" s="1"/>
  <c r="BS23" i="55"/>
  <c r="BS24" i="55" s="1"/>
  <c r="BW21" i="54"/>
  <c r="BW22" i="54" s="1"/>
  <c r="BQ21" i="53"/>
  <c r="BQ22" i="53" s="1"/>
  <c r="BR21" i="52"/>
  <c r="BR22" i="52" s="1"/>
  <c r="BQ21" i="51"/>
  <c r="BQ22" i="51" s="1"/>
  <c r="BV21" i="50"/>
  <c r="BV22" i="50" s="1"/>
  <c r="BW20" i="50" s="1"/>
  <c r="BS20" i="49"/>
  <c r="BR23" i="49"/>
  <c r="BR24" i="49" s="1"/>
  <c r="BR21" i="48"/>
  <c r="BR22" i="48" s="1"/>
  <c r="BR21" i="47"/>
  <c r="BR22" i="47" s="1"/>
  <c r="BQ21" i="46"/>
  <c r="BQ22" i="46" s="1"/>
  <c r="BR21" i="45"/>
  <c r="BR22" i="45" s="1"/>
  <c r="BR21" i="44"/>
  <c r="BR22" i="44" s="1"/>
  <c r="BR20" i="43"/>
  <c r="BQ23" i="43"/>
  <c r="BQ24" i="43" s="1"/>
  <c r="BQ9" i="43" s="1"/>
  <c r="BQ14" i="43" s="1"/>
  <c r="H15" i="43" s="1"/>
  <c r="H16" i="43" s="1"/>
  <c r="BR20" i="42"/>
  <c r="BQ23" i="42"/>
  <c r="BQ24" i="42" s="1"/>
  <c r="BQ9" i="42" s="1"/>
  <c r="BQ14" i="42" s="1"/>
  <c r="H15" i="42" s="1"/>
  <c r="H16" i="42" s="1"/>
  <c r="BR21" i="41"/>
  <c r="BR22" i="41" s="1"/>
  <c r="BS21" i="40"/>
  <c r="BS22" i="40" s="1"/>
  <c r="BU21" i="39"/>
  <c r="BU22" i="39" s="1"/>
  <c r="BT23" i="39"/>
  <c r="BT24" i="39" s="1"/>
  <c r="BT21" i="38"/>
  <c r="BT22" i="38" s="1"/>
  <c r="BU20" i="38" s="1"/>
  <c r="BU21" i="36"/>
  <c r="BU22" i="36" s="1"/>
  <c r="BT23" i="36"/>
  <c r="BT24" i="36" s="1"/>
  <c r="BS21" i="35"/>
  <c r="BS22" i="35"/>
  <c r="BT20" i="35" s="1"/>
  <c r="BV20" i="34"/>
  <c r="BU23" i="34"/>
  <c r="BU24" i="34" s="1"/>
  <c r="BR20" i="33"/>
  <c r="BQ23" i="33"/>
  <c r="BQ24" i="33" s="1"/>
  <c r="BQ9" i="33" s="1"/>
  <c r="BQ14" i="33" s="1"/>
  <c r="H15" i="33" s="1"/>
  <c r="H16" i="33" s="1"/>
  <c r="BS20" i="32"/>
  <c r="BR23" i="32"/>
  <c r="BR24" i="32" s="1"/>
  <c r="BS20" i="31"/>
  <c r="BR23" i="31"/>
  <c r="BR24" i="31" s="1"/>
  <c r="BU21" i="30"/>
  <c r="BU22" i="30" s="1"/>
  <c r="BT23" i="30"/>
  <c r="BT24" i="30" s="1"/>
  <c r="BR21" i="29"/>
  <c r="BR22" i="29" s="1"/>
  <c r="BU21" i="28"/>
  <c r="BU22" i="28" s="1"/>
  <c r="BT23" i="28"/>
  <c r="BT24" i="28" s="1"/>
  <c r="BS20" i="27"/>
  <c r="BR23" i="27"/>
  <c r="BR24" i="27" s="1"/>
  <c r="BV20" i="26"/>
  <c r="BU23" i="26"/>
  <c r="BU24" i="26" s="1"/>
  <c r="BQ21" i="25"/>
  <c r="BQ22" i="25" s="1"/>
  <c r="BR20" i="24"/>
  <c r="BQ23" i="24"/>
  <c r="BQ24" i="24" s="1"/>
  <c r="BT21" i="23"/>
  <c r="BT22" i="23" s="1"/>
  <c r="BS20" i="22"/>
  <c r="BR23" i="22"/>
  <c r="BR24" i="22" s="1"/>
  <c r="BU20" i="21"/>
  <c r="BT23" i="21"/>
  <c r="BT24" i="21" s="1"/>
  <c r="BR21" i="20"/>
  <c r="BR22" i="20" s="1"/>
  <c r="BU20" i="19"/>
  <c r="BT23" i="19"/>
  <c r="BT24" i="19" s="1"/>
  <c r="BS21" i="18"/>
  <c r="BS22" i="18" s="1"/>
  <c r="BV21" i="17"/>
  <c r="BV22" i="17" s="1"/>
  <c r="BR20" i="16"/>
  <c r="BQ23" i="16"/>
  <c r="BQ24" i="16" s="1"/>
  <c r="BQ9" i="16" s="1"/>
  <c r="BQ14" i="16" s="1"/>
  <c r="H15" i="16" s="1"/>
  <c r="H16" i="16" s="1"/>
  <c r="BS21" i="15"/>
  <c r="BS22" i="15" s="1"/>
  <c r="BW20" i="14"/>
  <c r="BV23" i="14"/>
  <c r="BV24" i="14" s="1"/>
  <c r="AO20" i="13"/>
  <c r="AN23" i="13"/>
  <c r="AN24" i="13" s="1"/>
  <c r="AN9" i="13" s="1"/>
  <c r="AN14" i="13" s="1"/>
  <c r="AN21" i="12"/>
  <c r="AN22" i="12"/>
  <c r="AO20" i="12" s="1"/>
  <c r="AP20" i="11"/>
  <c r="AO23" i="11"/>
  <c r="AO24" i="11" s="1"/>
  <c r="AO9" i="11" s="1"/>
  <c r="AO14" i="11" s="1"/>
  <c r="AP21" i="10"/>
  <c r="AP22" i="10" s="1"/>
  <c r="AO23" i="10"/>
  <c r="AO24" i="10" s="1"/>
  <c r="AO9" i="10" s="1"/>
  <c r="AO14" i="10" s="1"/>
  <c r="AN21" i="9"/>
  <c r="AN22" i="9" s="1"/>
  <c r="AN21" i="8"/>
  <c r="AN22" i="8" s="1"/>
  <c r="AO21" i="7"/>
  <c r="AO22" i="7" s="1"/>
  <c r="AN23" i="7"/>
  <c r="AN24" i="7" s="1"/>
  <c r="AN9" i="7" s="1"/>
  <c r="AN14" i="7" s="1"/>
  <c r="AO21" i="6"/>
  <c r="AO22" i="6" s="1"/>
  <c r="AO20" i="5"/>
  <c r="AN23" i="5"/>
  <c r="AN24" i="5" s="1"/>
  <c r="AN9" i="5" s="1"/>
  <c r="AN14" i="5" s="1"/>
  <c r="AN21" i="4"/>
  <c r="AN22" i="4" s="1"/>
  <c r="AS21" i="1"/>
  <c r="AS22" i="1" s="1"/>
  <c r="AR23" i="1"/>
  <c r="AR24" i="1" s="1"/>
  <c r="AP20" i="2"/>
  <c r="AO23" i="2"/>
  <c r="AO24" i="2" s="1"/>
  <c r="AO9" i="2" s="1"/>
  <c r="AO14" i="2" s="1"/>
  <c r="AO21" i="3"/>
  <c r="AO22" i="3" s="1"/>
  <c r="AN23" i="3"/>
  <c r="AN24" i="3" s="1"/>
  <c r="AN9" i="3" s="1"/>
  <c r="AN14" i="3" s="1"/>
  <c r="AN23" i="12" l="1"/>
  <c r="AN24" i="12" s="1"/>
  <c r="AN9" i="12" s="1"/>
  <c r="AN14" i="12" s="1"/>
  <c r="BT20" i="40"/>
  <c r="BS23" i="40"/>
  <c r="BS24" i="40" s="1"/>
  <c r="AR9" i="1"/>
  <c r="AR14" i="1" s="1"/>
  <c r="CA20" i="68"/>
  <c r="BZ23" i="68"/>
  <c r="BZ24" i="68" s="1"/>
  <c r="BT21" i="66"/>
  <c r="BT22" i="66" s="1"/>
  <c r="BS20" i="65"/>
  <c r="BR23" i="65"/>
  <c r="BR24" i="65" s="1"/>
  <c r="BZ20" i="64"/>
  <c r="BY23" i="64"/>
  <c r="BY24" i="64" s="1"/>
  <c r="BU20" i="63"/>
  <c r="BT23" i="63"/>
  <c r="BT24" i="63" s="1"/>
  <c r="BS21" i="62"/>
  <c r="BS22" i="62" s="1"/>
  <c r="BS20" i="61"/>
  <c r="BR23" i="61"/>
  <c r="BR24" i="61" s="1"/>
  <c r="BS20" i="60"/>
  <c r="BR23" i="60"/>
  <c r="BR24" i="60" s="1"/>
  <c r="BT20" i="59"/>
  <c r="BS23" i="59"/>
  <c r="BS24" i="59" s="1"/>
  <c r="BT21" i="59"/>
  <c r="BT22" i="59"/>
  <c r="BU20" i="59" s="1"/>
  <c r="BR21" i="58"/>
  <c r="BR22" i="58" s="1"/>
  <c r="BT21" i="57"/>
  <c r="BT22" i="57"/>
  <c r="BU20" i="57" s="1"/>
  <c r="BS23" i="57"/>
  <c r="BS24" i="57" s="1"/>
  <c r="BR20" i="56"/>
  <c r="BQ23" i="56"/>
  <c r="BQ24" i="56" s="1"/>
  <c r="BQ9" i="56" s="1"/>
  <c r="BQ14" i="56" s="1"/>
  <c r="H15" i="56" s="1"/>
  <c r="H16" i="56" s="1"/>
  <c r="BT21" i="55"/>
  <c r="BT22" i="55" s="1"/>
  <c r="BU20" i="55" s="1"/>
  <c r="BX20" i="54"/>
  <c r="BW23" i="54"/>
  <c r="BW24" i="54" s="1"/>
  <c r="BR20" i="53"/>
  <c r="BQ23" i="53"/>
  <c r="BQ24" i="53" s="1"/>
  <c r="BQ9" i="53" s="1"/>
  <c r="BQ14" i="53" s="1"/>
  <c r="H15" i="53" s="1"/>
  <c r="H16" i="53" s="1"/>
  <c r="BS20" i="52"/>
  <c r="BR23" i="52"/>
  <c r="BR24" i="52" s="1"/>
  <c r="BR20" i="51"/>
  <c r="BQ23" i="51"/>
  <c r="BQ24" i="51" s="1"/>
  <c r="BQ9" i="51" s="1"/>
  <c r="BQ14" i="51" s="1"/>
  <c r="H15" i="51" s="1"/>
  <c r="H16" i="51" s="1"/>
  <c r="BW21" i="50"/>
  <c r="BW22" i="50" s="1"/>
  <c r="BV23" i="50"/>
  <c r="BV24" i="50" s="1"/>
  <c r="BS21" i="49"/>
  <c r="BS22" i="49" s="1"/>
  <c r="BS20" i="48"/>
  <c r="BR23" i="48"/>
  <c r="BR24" i="48" s="1"/>
  <c r="BS20" i="47"/>
  <c r="BR23" i="47"/>
  <c r="BR24" i="47" s="1"/>
  <c r="BR20" i="46"/>
  <c r="BQ23" i="46"/>
  <c r="BQ24" i="46" s="1"/>
  <c r="BQ9" i="46" s="1"/>
  <c r="BQ14" i="46" s="1"/>
  <c r="H15" i="46" s="1"/>
  <c r="H16" i="46" s="1"/>
  <c r="BS20" i="45"/>
  <c r="BR23" i="45"/>
  <c r="BR24" i="45" s="1"/>
  <c r="BS20" i="44"/>
  <c r="BR23" i="44"/>
  <c r="BR24" i="44" s="1"/>
  <c r="BR21" i="43"/>
  <c r="BR22" i="43" s="1"/>
  <c r="BR21" i="42"/>
  <c r="BR22" i="42" s="1"/>
  <c r="BS20" i="41"/>
  <c r="BR23" i="41"/>
  <c r="BR24" i="41" s="1"/>
  <c r="BT21" i="40"/>
  <c r="BT22" i="40" s="1"/>
  <c r="BV20" i="39"/>
  <c r="BU23" i="39"/>
  <c r="BU24" i="39" s="1"/>
  <c r="BU21" i="38"/>
  <c r="BU22" i="38" s="1"/>
  <c r="BT23" i="38"/>
  <c r="BT24" i="38" s="1"/>
  <c r="BV20" i="36"/>
  <c r="BU23" i="36"/>
  <c r="BU24" i="36" s="1"/>
  <c r="BT21" i="35"/>
  <c r="BT22" i="35" s="1"/>
  <c r="BS23" i="35"/>
  <c r="BS24" i="35" s="1"/>
  <c r="BV21" i="34"/>
  <c r="BV22" i="34" s="1"/>
  <c r="BR21" i="33"/>
  <c r="BR22" i="33" s="1"/>
  <c r="BS21" i="32"/>
  <c r="BS22" i="32" s="1"/>
  <c r="BS21" i="31"/>
  <c r="BS22" i="31"/>
  <c r="BT20" i="31" s="1"/>
  <c r="BV20" i="30"/>
  <c r="BU23" i="30"/>
  <c r="BU24" i="30" s="1"/>
  <c r="BS20" i="29"/>
  <c r="BR23" i="29"/>
  <c r="BR24" i="29" s="1"/>
  <c r="BV20" i="28"/>
  <c r="BU23" i="28"/>
  <c r="BU24" i="28" s="1"/>
  <c r="BS21" i="27"/>
  <c r="BS22" i="27" s="1"/>
  <c r="BV21" i="26"/>
  <c r="BV22" i="26" s="1"/>
  <c r="BR20" i="25"/>
  <c r="BQ23" i="25"/>
  <c r="BQ24" i="25" s="1"/>
  <c r="BR21" i="24"/>
  <c r="BR22" i="24" s="1"/>
  <c r="BS20" i="24" s="1"/>
  <c r="BU20" i="23"/>
  <c r="BT23" i="23"/>
  <c r="BT24" i="23" s="1"/>
  <c r="BS21" i="22"/>
  <c r="BS22" i="22"/>
  <c r="BT20" i="22" s="1"/>
  <c r="BU21" i="21"/>
  <c r="BU22" i="21"/>
  <c r="BV20" i="21" s="1"/>
  <c r="BS20" i="20"/>
  <c r="BR23" i="20"/>
  <c r="BR24" i="20" s="1"/>
  <c r="BU21" i="19"/>
  <c r="BU22" i="19" s="1"/>
  <c r="BT20" i="18"/>
  <c r="BS23" i="18"/>
  <c r="BS24" i="18" s="1"/>
  <c r="BW20" i="17"/>
  <c r="BV23" i="17"/>
  <c r="BV24" i="17" s="1"/>
  <c r="BR21" i="16"/>
  <c r="BR22" i="16" s="1"/>
  <c r="BT20" i="15"/>
  <c r="BS23" i="15"/>
  <c r="BS24" i="15" s="1"/>
  <c r="BW21" i="14"/>
  <c r="BW22" i="14"/>
  <c r="BX20" i="14" s="1"/>
  <c r="AO21" i="13"/>
  <c r="AO22" i="13" s="1"/>
  <c r="AO21" i="12"/>
  <c r="AO22" i="12" s="1"/>
  <c r="AP21" i="11"/>
  <c r="AP22" i="11" s="1"/>
  <c r="AQ20" i="10"/>
  <c r="AP23" i="10"/>
  <c r="AP24" i="10" s="1"/>
  <c r="AP9" i="10" s="1"/>
  <c r="AP14" i="10" s="1"/>
  <c r="AO20" i="9"/>
  <c r="AN23" i="9"/>
  <c r="AN24" i="9" s="1"/>
  <c r="AN9" i="9" s="1"/>
  <c r="AN14" i="9" s="1"/>
  <c r="AO20" i="8"/>
  <c r="AN23" i="8"/>
  <c r="AN24" i="8" s="1"/>
  <c r="AN9" i="8" s="1"/>
  <c r="AN14" i="8" s="1"/>
  <c r="AP20" i="7"/>
  <c r="AO23" i="7"/>
  <c r="AO24" i="7" s="1"/>
  <c r="AO9" i="7" s="1"/>
  <c r="AO14" i="7" s="1"/>
  <c r="AP20" i="6"/>
  <c r="AO23" i="6"/>
  <c r="AO24" i="6" s="1"/>
  <c r="AO9" i="6" s="1"/>
  <c r="AO14" i="6" s="1"/>
  <c r="AO21" i="5"/>
  <c r="AO22" i="5" s="1"/>
  <c r="AO20" i="4"/>
  <c r="AN23" i="4"/>
  <c r="AN24" i="4" s="1"/>
  <c r="AN9" i="4" s="1"/>
  <c r="AN14" i="4" s="1"/>
  <c r="AT20" i="1"/>
  <c r="AS23" i="1"/>
  <c r="AS24" i="1" s="1"/>
  <c r="AP21" i="2"/>
  <c r="AP22" i="2" s="1"/>
  <c r="AP20" i="3"/>
  <c r="AO23" i="3"/>
  <c r="AO24" i="3" s="1"/>
  <c r="AO9" i="3" s="1"/>
  <c r="AO14" i="3" s="1"/>
  <c r="BT20" i="27" l="1"/>
  <c r="BS23" i="27"/>
  <c r="BS24" i="27" s="1"/>
  <c r="BT20" i="32"/>
  <c r="BS23" i="32"/>
  <c r="BS24" i="32" s="1"/>
  <c r="BS23" i="31"/>
  <c r="BS24" i="31" s="1"/>
  <c r="BS23" i="22"/>
  <c r="BS24" i="22" s="1"/>
  <c r="BT20" i="49"/>
  <c r="BS23" i="49"/>
  <c r="BS24" i="49" s="1"/>
  <c r="AS9" i="1"/>
  <c r="AS14" i="1" s="1"/>
  <c r="CA21" i="68"/>
  <c r="CA22" i="68" s="1"/>
  <c r="CB20" i="68" s="1"/>
  <c r="BU20" i="66"/>
  <c r="BT23" i="66"/>
  <c r="BT24" i="66" s="1"/>
  <c r="BS21" i="65"/>
  <c r="BS22" i="65"/>
  <c r="BT20" i="65" s="1"/>
  <c r="BZ21" i="64"/>
  <c r="BZ22" i="64" s="1"/>
  <c r="BU21" i="63"/>
  <c r="BU22" i="63" s="1"/>
  <c r="BT20" i="62"/>
  <c r="BS23" i="62"/>
  <c r="BS24" i="62" s="1"/>
  <c r="BS21" i="61"/>
  <c r="BS22" i="61" s="1"/>
  <c r="BS21" i="60"/>
  <c r="BS22" i="60" s="1"/>
  <c r="BU21" i="59"/>
  <c r="BU22" i="59" s="1"/>
  <c r="BT23" i="59"/>
  <c r="BT24" i="59" s="1"/>
  <c r="BS20" i="58"/>
  <c r="BR23" i="58"/>
  <c r="BR24" i="58" s="1"/>
  <c r="BU21" i="57"/>
  <c r="BU22" i="57" s="1"/>
  <c r="BT23" i="57"/>
  <c r="BT24" i="57" s="1"/>
  <c r="BR21" i="56"/>
  <c r="BR22" i="56" s="1"/>
  <c r="BU21" i="55"/>
  <c r="BU22" i="55" s="1"/>
  <c r="BT23" i="55"/>
  <c r="BT24" i="55" s="1"/>
  <c r="BX21" i="54"/>
  <c r="BX22" i="54" s="1"/>
  <c r="BR21" i="53"/>
  <c r="BR22" i="53" s="1"/>
  <c r="BS21" i="52"/>
  <c r="BS22" i="52"/>
  <c r="BT20" i="52" s="1"/>
  <c r="BS23" i="52"/>
  <c r="BS24" i="52" s="1"/>
  <c r="BR21" i="51"/>
  <c r="BR22" i="51" s="1"/>
  <c r="BX20" i="50"/>
  <c r="BW23" i="50"/>
  <c r="BW24" i="50" s="1"/>
  <c r="BT21" i="49"/>
  <c r="BT22" i="49" s="1"/>
  <c r="BU20" i="49" s="1"/>
  <c r="BS21" i="48"/>
  <c r="BS22" i="48" s="1"/>
  <c r="BT20" i="48" s="1"/>
  <c r="BS21" i="47"/>
  <c r="BS22" i="47" s="1"/>
  <c r="BT20" i="47" s="1"/>
  <c r="BR21" i="46"/>
  <c r="BR22" i="46" s="1"/>
  <c r="BS21" i="45"/>
  <c r="BS22" i="45" s="1"/>
  <c r="BS21" i="44"/>
  <c r="BS22" i="44" s="1"/>
  <c r="BS20" i="43"/>
  <c r="BR23" i="43"/>
  <c r="BR24" i="43" s="1"/>
  <c r="BS20" i="42"/>
  <c r="BR23" i="42"/>
  <c r="BR24" i="42" s="1"/>
  <c r="BS21" i="41"/>
  <c r="BS22" i="41" s="1"/>
  <c r="BU20" i="40"/>
  <c r="BT23" i="40"/>
  <c r="BT24" i="40" s="1"/>
  <c r="BV21" i="39"/>
  <c r="BV22" i="39" s="1"/>
  <c r="BV20" i="38"/>
  <c r="BU23" i="38"/>
  <c r="BU24" i="38" s="1"/>
  <c r="BV21" i="36"/>
  <c r="BV22" i="36" s="1"/>
  <c r="BU20" i="35"/>
  <c r="BT23" i="35"/>
  <c r="BT24" i="35" s="1"/>
  <c r="BW20" i="34"/>
  <c r="BV23" i="34"/>
  <c r="BV24" i="34" s="1"/>
  <c r="BS20" i="33"/>
  <c r="BR23" i="33"/>
  <c r="BR24" i="33" s="1"/>
  <c r="BT21" i="32"/>
  <c r="BT22" i="32"/>
  <c r="BU20" i="32" s="1"/>
  <c r="BT21" i="31"/>
  <c r="BT22" i="31" s="1"/>
  <c r="BV21" i="30"/>
  <c r="BV22" i="30" s="1"/>
  <c r="BS21" i="29"/>
  <c r="BS22" i="29"/>
  <c r="BT20" i="29" s="1"/>
  <c r="BS23" i="29"/>
  <c r="BS24" i="29" s="1"/>
  <c r="BV21" i="28"/>
  <c r="BV22" i="28" s="1"/>
  <c r="BT21" i="27"/>
  <c r="BT22" i="27"/>
  <c r="BU20" i="27" s="1"/>
  <c r="BW20" i="26"/>
  <c r="BV23" i="26"/>
  <c r="BV24" i="26" s="1"/>
  <c r="BR21" i="25"/>
  <c r="BR22" i="25"/>
  <c r="BS20" i="25" s="1"/>
  <c r="BS21" i="24"/>
  <c r="BS22" i="24"/>
  <c r="BT20" i="24" s="1"/>
  <c r="BR23" i="24"/>
  <c r="BR24" i="24" s="1"/>
  <c r="BU21" i="23"/>
  <c r="BU22" i="23" s="1"/>
  <c r="BT21" i="22"/>
  <c r="BT22" i="22"/>
  <c r="BU20" i="22" s="1"/>
  <c r="BV21" i="21"/>
  <c r="BV22" i="21" s="1"/>
  <c r="BU23" i="21"/>
  <c r="BU24" i="21" s="1"/>
  <c r="BS21" i="20"/>
  <c r="BS22" i="20"/>
  <c r="BT20" i="20" s="1"/>
  <c r="BV20" i="19"/>
  <c r="BU23" i="19"/>
  <c r="BU24" i="19" s="1"/>
  <c r="BT21" i="18"/>
  <c r="BT22" i="18" s="1"/>
  <c r="BW21" i="17"/>
  <c r="BW22" i="17" s="1"/>
  <c r="BS20" i="16"/>
  <c r="BR23" i="16"/>
  <c r="BR24" i="16" s="1"/>
  <c r="BT21" i="15"/>
  <c r="BT22" i="15" s="1"/>
  <c r="BX21" i="14"/>
  <c r="BX22" i="14" s="1"/>
  <c r="BW23" i="14"/>
  <c r="BW24" i="14" s="1"/>
  <c r="AP20" i="13"/>
  <c r="AO23" i="13"/>
  <c r="AO24" i="13" s="1"/>
  <c r="AO9" i="13" s="1"/>
  <c r="AO14" i="13" s="1"/>
  <c r="AP20" i="12"/>
  <c r="AO23" i="12"/>
  <c r="AO24" i="12" s="1"/>
  <c r="AO9" i="12" s="1"/>
  <c r="AO14" i="12" s="1"/>
  <c r="AQ20" i="11"/>
  <c r="AP23" i="11"/>
  <c r="AP24" i="11" s="1"/>
  <c r="AP9" i="11" s="1"/>
  <c r="AP14" i="11" s="1"/>
  <c r="AQ21" i="10"/>
  <c r="AQ22" i="10" s="1"/>
  <c r="AO21" i="9"/>
  <c r="AO22" i="9" s="1"/>
  <c r="AO22" i="8"/>
  <c r="AP20" i="8" s="1"/>
  <c r="AO21" i="8"/>
  <c r="AP21" i="7"/>
  <c r="AP22" i="7" s="1"/>
  <c r="AP21" i="6"/>
  <c r="AP22" i="6" s="1"/>
  <c r="AP20" i="5"/>
  <c r="AO23" i="5"/>
  <c r="AO24" i="5" s="1"/>
  <c r="AO9" i="5" s="1"/>
  <c r="AO14" i="5" s="1"/>
  <c r="AO21" i="4"/>
  <c r="AO22" i="4" s="1"/>
  <c r="AT21" i="1"/>
  <c r="AT22" i="1" s="1"/>
  <c r="AQ20" i="2"/>
  <c r="AP23" i="2"/>
  <c r="AP24" i="2" s="1"/>
  <c r="AP9" i="2" s="1"/>
  <c r="AP14" i="2" s="1"/>
  <c r="AP21" i="3"/>
  <c r="AP22" i="3" s="1"/>
  <c r="BT20" i="45" l="1"/>
  <c r="BS23" i="45"/>
  <c r="BS24" i="45" s="1"/>
  <c r="BT20" i="44"/>
  <c r="BS23" i="44"/>
  <c r="BS24" i="44" s="1"/>
  <c r="BT20" i="41"/>
  <c r="BS23" i="41"/>
  <c r="BS24" i="41" s="1"/>
  <c r="CB21" i="68"/>
  <c r="CB22" i="68" s="1"/>
  <c r="CA23" i="68"/>
  <c r="CA24" i="68" s="1"/>
  <c r="BU21" i="66"/>
  <c r="BU22" i="66" s="1"/>
  <c r="BT21" i="65"/>
  <c r="BT22" i="65" s="1"/>
  <c r="BS23" i="65"/>
  <c r="BS24" i="65" s="1"/>
  <c r="CA20" i="64"/>
  <c r="BZ23" i="64"/>
  <c r="BZ24" i="64" s="1"/>
  <c r="BV20" i="63"/>
  <c r="BU23" i="63"/>
  <c r="BU24" i="63" s="1"/>
  <c r="BT21" i="62"/>
  <c r="BT22" i="62" s="1"/>
  <c r="BT20" i="61"/>
  <c r="BS23" i="61"/>
  <c r="BS24" i="61" s="1"/>
  <c r="BT21" i="61"/>
  <c r="BT22" i="61" s="1"/>
  <c r="BT20" i="60"/>
  <c r="BS23" i="60"/>
  <c r="BS24" i="60" s="1"/>
  <c r="BV20" i="59"/>
  <c r="BU23" i="59"/>
  <c r="BU24" i="59" s="1"/>
  <c r="BS21" i="58"/>
  <c r="BS22" i="58" s="1"/>
  <c r="BT20" i="58" s="1"/>
  <c r="BV20" i="57"/>
  <c r="BU23" i="57"/>
  <c r="BU24" i="57" s="1"/>
  <c r="BS20" i="56"/>
  <c r="BR23" i="56"/>
  <c r="BR24" i="56" s="1"/>
  <c r="BV20" i="55"/>
  <c r="BU23" i="55"/>
  <c r="BU24" i="55" s="1"/>
  <c r="BY20" i="54"/>
  <c r="BX23" i="54"/>
  <c r="BX24" i="54" s="1"/>
  <c r="BS20" i="53"/>
  <c r="BR23" i="53"/>
  <c r="BR24" i="53" s="1"/>
  <c r="BT21" i="52"/>
  <c r="BT22" i="52" s="1"/>
  <c r="BS20" i="51"/>
  <c r="BR23" i="51"/>
  <c r="BR24" i="51" s="1"/>
  <c r="BX21" i="50"/>
  <c r="BX22" i="50" s="1"/>
  <c r="BU21" i="49"/>
  <c r="BU22" i="49" s="1"/>
  <c r="BT23" i="49"/>
  <c r="BT24" i="49" s="1"/>
  <c r="BT21" i="48"/>
  <c r="BT22" i="48" s="1"/>
  <c r="BS23" i="48"/>
  <c r="BS24" i="48" s="1"/>
  <c r="BT21" i="47"/>
  <c r="BT22" i="47" s="1"/>
  <c r="BS23" i="47"/>
  <c r="BS24" i="47" s="1"/>
  <c r="BS20" i="46"/>
  <c r="BR23" i="46"/>
  <c r="BR24" i="46" s="1"/>
  <c r="BT21" i="45"/>
  <c r="BT22" i="45" s="1"/>
  <c r="BU20" i="45" s="1"/>
  <c r="BT21" i="44"/>
  <c r="BT22" i="44" s="1"/>
  <c r="BU20" i="44" s="1"/>
  <c r="BS21" i="43"/>
  <c r="BS22" i="43" s="1"/>
  <c r="BS21" i="42"/>
  <c r="BS22" i="42"/>
  <c r="BT20" i="42" s="1"/>
  <c r="BT21" i="41"/>
  <c r="BT22" i="41" s="1"/>
  <c r="BU20" i="41" s="1"/>
  <c r="BU21" i="40"/>
  <c r="BU22" i="40" s="1"/>
  <c r="BW20" i="39"/>
  <c r="BV23" i="39"/>
  <c r="BV24" i="39" s="1"/>
  <c r="BV21" i="38"/>
  <c r="BV22" i="38" s="1"/>
  <c r="BW20" i="36"/>
  <c r="BV23" i="36"/>
  <c r="BV24" i="36" s="1"/>
  <c r="BU21" i="35"/>
  <c r="BU22" i="35" s="1"/>
  <c r="BW21" i="34"/>
  <c r="BW22" i="34" s="1"/>
  <c r="BS21" i="33"/>
  <c r="BS22" i="33" s="1"/>
  <c r="BU21" i="32"/>
  <c r="BU22" i="32" s="1"/>
  <c r="BT23" i="32"/>
  <c r="BT24" i="32" s="1"/>
  <c r="BU20" i="31"/>
  <c r="BT23" i="31"/>
  <c r="BT24" i="31" s="1"/>
  <c r="BW20" i="30"/>
  <c r="BV23" i="30"/>
  <c r="BV24" i="30" s="1"/>
  <c r="BT21" i="29"/>
  <c r="BT22" i="29"/>
  <c r="BU20" i="29" s="1"/>
  <c r="BW20" i="28"/>
  <c r="BV23" i="28"/>
  <c r="BV24" i="28" s="1"/>
  <c r="BU21" i="27"/>
  <c r="BU22" i="27" s="1"/>
  <c r="BT23" i="27"/>
  <c r="BT24" i="27" s="1"/>
  <c r="BW21" i="26"/>
  <c r="BW22" i="26" s="1"/>
  <c r="BS21" i="25"/>
  <c r="BS22" i="25" s="1"/>
  <c r="BR23" i="25"/>
  <c r="BR24" i="25" s="1"/>
  <c r="BT21" i="24"/>
  <c r="BT22" i="24" s="1"/>
  <c r="BS23" i="24"/>
  <c r="BS24" i="24" s="1"/>
  <c r="BV20" i="23"/>
  <c r="BU23" i="23"/>
  <c r="BU24" i="23" s="1"/>
  <c r="BU21" i="22"/>
  <c r="BU22" i="22" s="1"/>
  <c r="BT23" i="22"/>
  <c r="BT24" i="22" s="1"/>
  <c r="BW20" i="21"/>
  <c r="BV23" i="21"/>
  <c r="BV24" i="21" s="1"/>
  <c r="BT21" i="20"/>
  <c r="BT22" i="20" s="1"/>
  <c r="BS23" i="20"/>
  <c r="BS24" i="20" s="1"/>
  <c r="BV21" i="19"/>
  <c r="BV22" i="19" s="1"/>
  <c r="BU20" i="18"/>
  <c r="BT23" i="18"/>
  <c r="BT24" i="18" s="1"/>
  <c r="BX20" i="17"/>
  <c r="BW23" i="17"/>
  <c r="BW24" i="17" s="1"/>
  <c r="BS21" i="16"/>
  <c r="BS22" i="16" s="1"/>
  <c r="BT20" i="16" s="1"/>
  <c r="BU20" i="15"/>
  <c r="BT23" i="15"/>
  <c r="BT24" i="15" s="1"/>
  <c r="BY20" i="14"/>
  <c r="BX23" i="14"/>
  <c r="BX24" i="14" s="1"/>
  <c r="AP21" i="13"/>
  <c r="AP22" i="13" s="1"/>
  <c r="AP21" i="12"/>
  <c r="AP22" i="12" s="1"/>
  <c r="AQ21" i="11"/>
  <c r="AQ22" i="11" s="1"/>
  <c r="AR20" i="10"/>
  <c r="AQ23" i="10"/>
  <c r="AQ24" i="10" s="1"/>
  <c r="AQ9" i="10" s="1"/>
  <c r="AQ14" i="10" s="1"/>
  <c r="AP20" i="9"/>
  <c r="AO23" i="9"/>
  <c r="AO24" i="9" s="1"/>
  <c r="AO9" i="9" s="1"/>
  <c r="AO14" i="9" s="1"/>
  <c r="AP21" i="8"/>
  <c r="AP22" i="8" s="1"/>
  <c r="AO23" i="8"/>
  <c r="AO24" i="8" s="1"/>
  <c r="AO9" i="8" s="1"/>
  <c r="AO14" i="8" s="1"/>
  <c r="AQ20" i="7"/>
  <c r="AP23" i="7"/>
  <c r="AP24" i="7" s="1"/>
  <c r="AP9" i="7" s="1"/>
  <c r="AP14" i="7" s="1"/>
  <c r="AQ20" i="6"/>
  <c r="AP23" i="6"/>
  <c r="AP24" i="6" s="1"/>
  <c r="AP9" i="6" s="1"/>
  <c r="AP14" i="6" s="1"/>
  <c r="AP21" i="5"/>
  <c r="AP22" i="5" s="1"/>
  <c r="AP20" i="4"/>
  <c r="AO23" i="4"/>
  <c r="AO24" i="4" s="1"/>
  <c r="AO9" i="4" s="1"/>
  <c r="AO14" i="4" s="1"/>
  <c r="AU20" i="1"/>
  <c r="AT23" i="1"/>
  <c r="AT24" i="1" s="1"/>
  <c r="AQ21" i="2"/>
  <c r="AQ22" i="2" s="1"/>
  <c r="AQ20" i="3"/>
  <c r="AP23" i="3"/>
  <c r="AP24" i="3" s="1"/>
  <c r="AP9" i="3" s="1"/>
  <c r="AP14" i="3" s="1"/>
  <c r="BT20" i="33" l="1"/>
  <c r="BS23" i="33"/>
  <c r="BS24" i="33" s="1"/>
  <c r="AT9" i="1"/>
  <c r="AT14" i="1" s="1"/>
  <c r="CC20" i="68"/>
  <c r="CB23" i="68"/>
  <c r="CB24" i="68" s="1"/>
  <c r="BV20" i="66"/>
  <c r="BU23" i="66"/>
  <c r="BU24" i="66" s="1"/>
  <c r="BU20" i="65"/>
  <c r="BT23" i="65"/>
  <c r="BT24" i="65" s="1"/>
  <c r="CA21" i="64"/>
  <c r="CA22" i="64" s="1"/>
  <c r="CB20" i="64" s="1"/>
  <c r="BV21" i="63"/>
  <c r="BV22" i="63" s="1"/>
  <c r="BU20" i="62"/>
  <c r="BT23" i="62"/>
  <c r="BT24" i="62" s="1"/>
  <c r="BU20" i="61"/>
  <c r="BT23" i="61"/>
  <c r="BT24" i="61" s="1"/>
  <c r="BT21" i="60"/>
  <c r="BT22" i="60" s="1"/>
  <c r="BV21" i="59"/>
  <c r="BV22" i="59" s="1"/>
  <c r="BT21" i="58"/>
  <c r="BT22" i="58" s="1"/>
  <c r="BS23" i="58"/>
  <c r="BS24" i="58" s="1"/>
  <c r="BV21" i="57"/>
  <c r="BV22" i="57" s="1"/>
  <c r="BS21" i="56"/>
  <c r="BS22" i="56" s="1"/>
  <c r="BV21" i="55"/>
  <c r="BV22" i="55" s="1"/>
  <c r="BY21" i="54"/>
  <c r="BY22" i="54" s="1"/>
  <c r="BS21" i="53"/>
  <c r="BS22" i="53"/>
  <c r="BT20" i="53" s="1"/>
  <c r="BU20" i="52"/>
  <c r="BT23" i="52"/>
  <c r="BT24" i="52" s="1"/>
  <c r="BS21" i="51"/>
  <c r="BS22" i="51"/>
  <c r="BT20" i="51" s="1"/>
  <c r="BS23" i="51"/>
  <c r="BS24" i="51" s="1"/>
  <c r="BY20" i="50"/>
  <c r="BX23" i="50"/>
  <c r="BX24" i="50" s="1"/>
  <c r="BV20" i="49"/>
  <c r="BU23" i="49"/>
  <c r="BU24" i="49" s="1"/>
  <c r="BU20" i="48"/>
  <c r="BT23" i="48"/>
  <c r="BT24" i="48" s="1"/>
  <c r="BU20" i="47"/>
  <c r="BT23" i="47"/>
  <c r="BT24" i="47" s="1"/>
  <c r="BS21" i="46"/>
  <c r="BS22" i="46"/>
  <c r="BT20" i="46" s="1"/>
  <c r="BS23" i="46"/>
  <c r="BS24" i="46" s="1"/>
  <c r="BU21" i="45"/>
  <c r="BU22" i="45" s="1"/>
  <c r="BT23" i="45"/>
  <c r="BT24" i="45" s="1"/>
  <c r="BU21" i="44"/>
  <c r="BU22" i="44" s="1"/>
  <c r="BT23" i="44"/>
  <c r="BT24" i="44" s="1"/>
  <c r="BT20" i="43"/>
  <c r="BS23" i="43"/>
  <c r="BS24" i="43" s="1"/>
  <c r="BT21" i="42"/>
  <c r="BT22" i="42" s="1"/>
  <c r="BS23" i="42"/>
  <c r="BS24" i="42" s="1"/>
  <c r="BU21" i="41"/>
  <c r="BU22" i="41" s="1"/>
  <c r="BT23" i="41"/>
  <c r="BT24" i="41" s="1"/>
  <c r="BV20" i="40"/>
  <c r="BU23" i="40"/>
  <c r="BU24" i="40" s="1"/>
  <c r="BW21" i="39"/>
  <c r="BW22" i="39" s="1"/>
  <c r="BW20" i="38"/>
  <c r="BV23" i="38"/>
  <c r="BV24" i="38" s="1"/>
  <c r="BW21" i="36"/>
  <c r="BW22" i="36" s="1"/>
  <c r="BV20" i="35"/>
  <c r="BU23" i="35"/>
  <c r="BU24" i="35" s="1"/>
  <c r="BX20" i="34"/>
  <c r="BW23" i="34"/>
  <c r="BW24" i="34" s="1"/>
  <c r="BT21" i="33"/>
  <c r="BT22" i="33" s="1"/>
  <c r="BV20" i="32"/>
  <c r="BU23" i="32"/>
  <c r="BU24" i="32" s="1"/>
  <c r="BU21" i="31"/>
  <c r="BU22" i="31" s="1"/>
  <c r="BW21" i="30"/>
  <c r="BW22" i="30" s="1"/>
  <c r="BU21" i="29"/>
  <c r="BU22" i="29" s="1"/>
  <c r="BT23" i="29"/>
  <c r="BT24" i="29" s="1"/>
  <c r="BW21" i="28"/>
  <c r="BW22" i="28" s="1"/>
  <c r="BV20" i="27"/>
  <c r="BU23" i="27"/>
  <c r="BU24" i="27" s="1"/>
  <c r="BX20" i="26"/>
  <c r="BW23" i="26"/>
  <c r="BW24" i="26" s="1"/>
  <c r="BT20" i="25"/>
  <c r="BS23" i="25"/>
  <c r="BS24" i="25" s="1"/>
  <c r="BU20" i="24"/>
  <c r="BT23" i="24"/>
  <c r="BT24" i="24" s="1"/>
  <c r="BV21" i="23"/>
  <c r="BV22" i="23" s="1"/>
  <c r="BV20" i="22"/>
  <c r="BU23" i="22"/>
  <c r="BU24" i="22" s="1"/>
  <c r="BW21" i="21"/>
  <c r="BW22" i="21" s="1"/>
  <c r="BU20" i="20"/>
  <c r="BT23" i="20"/>
  <c r="BT24" i="20" s="1"/>
  <c r="BW20" i="19"/>
  <c r="BV23" i="19"/>
  <c r="BV24" i="19" s="1"/>
  <c r="BU21" i="18"/>
  <c r="BU22" i="18" s="1"/>
  <c r="BX21" i="17"/>
  <c r="BX22" i="17" s="1"/>
  <c r="BS23" i="16"/>
  <c r="BS24" i="16" s="1"/>
  <c r="BT21" i="16"/>
  <c r="BT22" i="16" s="1"/>
  <c r="BU21" i="15"/>
  <c r="BU22" i="15" s="1"/>
  <c r="BY21" i="14"/>
  <c r="BY22" i="14"/>
  <c r="BZ20" i="14" s="1"/>
  <c r="AQ20" i="13"/>
  <c r="AP23" i="13"/>
  <c r="AP24" i="13" s="1"/>
  <c r="AP9" i="13" s="1"/>
  <c r="AP14" i="13" s="1"/>
  <c r="AQ20" i="12"/>
  <c r="AP23" i="12"/>
  <c r="AP24" i="12" s="1"/>
  <c r="AP9" i="12" s="1"/>
  <c r="AP14" i="12" s="1"/>
  <c r="AR20" i="11"/>
  <c r="AQ23" i="11"/>
  <c r="AQ24" i="11" s="1"/>
  <c r="AQ9" i="11" s="1"/>
  <c r="AQ14" i="11" s="1"/>
  <c r="AR21" i="10"/>
  <c r="AR22" i="10" s="1"/>
  <c r="AP21" i="9"/>
  <c r="AP22" i="9" s="1"/>
  <c r="AQ20" i="8"/>
  <c r="AP23" i="8"/>
  <c r="AP24" i="8" s="1"/>
  <c r="AP9" i="8" s="1"/>
  <c r="AP14" i="8" s="1"/>
  <c r="AQ21" i="7"/>
  <c r="AQ22" i="7" s="1"/>
  <c r="AQ21" i="6"/>
  <c r="AQ22" i="6" s="1"/>
  <c r="AQ20" i="5"/>
  <c r="AP23" i="5"/>
  <c r="AP24" i="5" s="1"/>
  <c r="AP9" i="5" s="1"/>
  <c r="AP14" i="5" s="1"/>
  <c r="AP21" i="4"/>
  <c r="AP22" i="4" s="1"/>
  <c r="AU21" i="1"/>
  <c r="AU22" i="1" s="1"/>
  <c r="AR20" i="2"/>
  <c r="AQ23" i="2"/>
  <c r="AQ24" i="2" s="1"/>
  <c r="AQ9" i="2" s="1"/>
  <c r="AQ14" i="2" s="1"/>
  <c r="AQ21" i="3"/>
  <c r="AQ22" i="3" s="1"/>
  <c r="CC21" i="68" l="1"/>
  <c r="CC22" i="68" s="1"/>
  <c r="CD20" i="68" s="1"/>
  <c r="BV21" i="66"/>
  <c r="BV22" i="66" s="1"/>
  <c r="BU21" i="65"/>
  <c r="BU22" i="65" s="1"/>
  <c r="CB21" i="64"/>
  <c r="CB22" i="64" s="1"/>
  <c r="CA23" i="64"/>
  <c r="CA24" i="64" s="1"/>
  <c r="BW20" i="63"/>
  <c r="BV23" i="63"/>
  <c r="BV24" i="63" s="1"/>
  <c r="BU21" i="62"/>
  <c r="BU22" i="62" s="1"/>
  <c r="BU21" i="61"/>
  <c r="BU22" i="61" s="1"/>
  <c r="BU20" i="60"/>
  <c r="BT23" i="60"/>
  <c r="BT24" i="60" s="1"/>
  <c r="BW20" i="59"/>
  <c r="BV23" i="59"/>
  <c r="BV24" i="59" s="1"/>
  <c r="BU20" i="58"/>
  <c r="BT23" i="58"/>
  <c r="BT24" i="58" s="1"/>
  <c r="BW20" i="57"/>
  <c r="BV23" i="57"/>
  <c r="BV24" i="57" s="1"/>
  <c r="BT20" i="56"/>
  <c r="BS23" i="56"/>
  <c r="BS24" i="56" s="1"/>
  <c r="BT21" i="56"/>
  <c r="BT22" i="56" s="1"/>
  <c r="BW20" i="55"/>
  <c r="BV23" i="55"/>
  <c r="BV24" i="55" s="1"/>
  <c r="BZ20" i="54"/>
  <c r="BY23" i="54"/>
  <c r="BY24" i="54" s="1"/>
  <c r="BT21" i="53"/>
  <c r="BT22" i="53" s="1"/>
  <c r="BS23" i="53"/>
  <c r="BS24" i="53" s="1"/>
  <c r="BU21" i="52"/>
  <c r="BU22" i="52" s="1"/>
  <c r="BT21" i="51"/>
  <c r="BT22" i="51" s="1"/>
  <c r="BU20" i="51" s="1"/>
  <c r="BY21" i="50"/>
  <c r="BY22" i="50" s="1"/>
  <c r="BV21" i="49"/>
  <c r="BV22" i="49" s="1"/>
  <c r="BU21" i="48"/>
  <c r="BU22" i="48" s="1"/>
  <c r="BU21" i="47"/>
  <c r="BU22" i="47" s="1"/>
  <c r="BT21" i="46"/>
  <c r="BT22" i="46" s="1"/>
  <c r="BV20" i="45"/>
  <c r="BU23" i="45"/>
  <c r="BU24" i="45" s="1"/>
  <c r="BV20" i="44"/>
  <c r="BU23" i="44"/>
  <c r="BU24" i="44" s="1"/>
  <c r="BT21" i="43"/>
  <c r="BT22" i="43" s="1"/>
  <c r="BU20" i="43" s="1"/>
  <c r="BU20" i="42"/>
  <c r="BT23" i="42"/>
  <c r="BT24" i="42" s="1"/>
  <c r="BV20" i="41"/>
  <c r="BU23" i="41"/>
  <c r="BU24" i="41" s="1"/>
  <c r="BV21" i="40"/>
  <c r="BV22" i="40" s="1"/>
  <c r="BX20" i="39"/>
  <c r="BW23" i="39"/>
  <c r="BW24" i="39" s="1"/>
  <c r="BW21" i="38"/>
  <c r="BW22" i="38" s="1"/>
  <c r="BX20" i="36"/>
  <c r="BW23" i="36"/>
  <c r="BW24" i="36" s="1"/>
  <c r="BV21" i="35"/>
  <c r="BV22" i="35" s="1"/>
  <c r="BX21" i="34"/>
  <c r="BX22" i="34" s="1"/>
  <c r="BU20" i="33"/>
  <c r="BT23" i="33"/>
  <c r="BT24" i="33" s="1"/>
  <c r="BV21" i="32"/>
  <c r="BV22" i="32" s="1"/>
  <c r="BV20" i="31"/>
  <c r="BU23" i="31"/>
  <c r="BU24" i="31" s="1"/>
  <c r="BX20" i="30"/>
  <c r="BW23" i="30"/>
  <c r="BW24" i="30" s="1"/>
  <c r="BV20" i="29"/>
  <c r="BU23" i="29"/>
  <c r="BU24" i="29" s="1"/>
  <c r="BX20" i="28"/>
  <c r="BW23" i="28"/>
  <c r="BW24" i="28" s="1"/>
  <c r="BV21" i="27"/>
  <c r="BV22" i="27" s="1"/>
  <c r="BX21" i="26"/>
  <c r="BX22" i="26" s="1"/>
  <c r="BT21" i="25"/>
  <c r="BT22" i="25" s="1"/>
  <c r="BU21" i="24"/>
  <c r="BU22" i="24" s="1"/>
  <c r="BW20" i="23"/>
  <c r="BV23" i="23"/>
  <c r="BV24" i="23" s="1"/>
  <c r="BV21" i="22"/>
  <c r="BV22" i="22" s="1"/>
  <c r="BX20" i="21"/>
  <c r="BW23" i="21"/>
  <c r="BW24" i="21" s="1"/>
  <c r="BU21" i="20"/>
  <c r="BU22" i="20" s="1"/>
  <c r="BW21" i="19"/>
  <c r="BW22" i="19" s="1"/>
  <c r="BV20" i="18"/>
  <c r="BU23" i="18"/>
  <c r="BU24" i="18" s="1"/>
  <c r="BY20" i="17"/>
  <c r="BX23" i="17"/>
  <c r="BX24" i="17" s="1"/>
  <c r="BU20" i="16"/>
  <c r="BT23" i="16"/>
  <c r="BT24" i="16" s="1"/>
  <c r="BV20" i="15"/>
  <c r="BU23" i="15"/>
  <c r="BU24" i="15" s="1"/>
  <c r="BZ21" i="14"/>
  <c r="BZ22" i="14" s="1"/>
  <c r="BY23" i="14"/>
  <c r="BY24" i="14" s="1"/>
  <c r="AQ21" i="13"/>
  <c r="AQ22" i="13" s="1"/>
  <c r="AQ21" i="12"/>
  <c r="AQ22" i="12" s="1"/>
  <c r="AR21" i="11"/>
  <c r="AR22" i="11" s="1"/>
  <c r="AS20" i="10"/>
  <c r="AR23" i="10"/>
  <c r="AR24" i="10" s="1"/>
  <c r="AR9" i="10" s="1"/>
  <c r="AR14" i="10" s="1"/>
  <c r="AQ20" i="9"/>
  <c r="AP23" i="9"/>
  <c r="AP24" i="9" s="1"/>
  <c r="AP9" i="9" s="1"/>
  <c r="AP14" i="9" s="1"/>
  <c r="AQ21" i="8"/>
  <c r="AQ22" i="8" s="1"/>
  <c r="AR20" i="7"/>
  <c r="AQ23" i="7"/>
  <c r="AQ24" i="7" s="1"/>
  <c r="AQ9" i="7" s="1"/>
  <c r="AQ14" i="7" s="1"/>
  <c r="AR20" i="6"/>
  <c r="AQ23" i="6"/>
  <c r="AQ24" i="6" s="1"/>
  <c r="AQ9" i="6" s="1"/>
  <c r="AQ14" i="6" s="1"/>
  <c r="AQ21" i="5"/>
  <c r="AQ22" i="5" s="1"/>
  <c r="AQ20" i="4"/>
  <c r="AP23" i="4"/>
  <c r="AP24" i="4" s="1"/>
  <c r="AP9" i="4" s="1"/>
  <c r="AP14" i="4" s="1"/>
  <c r="AV20" i="1"/>
  <c r="AU23" i="1"/>
  <c r="AU24" i="1" s="1"/>
  <c r="AR21" i="2"/>
  <c r="AR22" i="2" s="1"/>
  <c r="AS20" i="2" s="1"/>
  <c r="AR20" i="3"/>
  <c r="AQ23" i="3"/>
  <c r="AQ24" i="3" s="1"/>
  <c r="AQ9" i="3" s="1"/>
  <c r="AQ14" i="3" s="1"/>
  <c r="AU9" i="1" l="1"/>
  <c r="AU14" i="1" s="1"/>
  <c r="CD21" i="68"/>
  <c r="CD22" i="68" s="1"/>
  <c r="CC23" i="68"/>
  <c r="CC24" i="68" s="1"/>
  <c r="BW20" i="66"/>
  <c r="BV23" i="66"/>
  <c r="BV24" i="66" s="1"/>
  <c r="BV20" i="65"/>
  <c r="BU23" i="65"/>
  <c r="BU24" i="65" s="1"/>
  <c r="CC20" i="64"/>
  <c r="CB23" i="64"/>
  <c r="CB24" i="64" s="1"/>
  <c r="BW21" i="63"/>
  <c r="BW22" i="63" s="1"/>
  <c r="BV20" i="62"/>
  <c r="BU23" i="62"/>
  <c r="BU24" i="62" s="1"/>
  <c r="BV20" i="61"/>
  <c r="BU23" i="61"/>
  <c r="BU24" i="61" s="1"/>
  <c r="BU21" i="60"/>
  <c r="BU22" i="60" s="1"/>
  <c r="BW21" i="59"/>
  <c r="BW22" i="59" s="1"/>
  <c r="BU21" i="58"/>
  <c r="BU22" i="58" s="1"/>
  <c r="BW21" i="57"/>
  <c r="BW22" i="57" s="1"/>
  <c r="BU20" i="56"/>
  <c r="BT23" i="56"/>
  <c r="BT24" i="56" s="1"/>
  <c r="BW21" i="55"/>
  <c r="BW22" i="55" s="1"/>
  <c r="BZ21" i="54"/>
  <c r="BZ22" i="54" s="1"/>
  <c r="BU20" i="53"/>
  <c r="BT23" i="53"/>
  <c r="BT24" i="53" s="1"/>
  <c r="BV20" i="52"/>
  <c r="BU23" i="52"/>
  <c r="BU24" i="52" s="1"/>
  <c r="BU21" i="51"/>
  <c r="BU22" i="51" s="1"/>
  <c r="BT23" i="51"/>
  <c r="BT24" i="51" s="1"/>
  <c r="BZ20" i="50"/>
  <c r="BY23" i="50"/>
  <c r="BY24" i="50" s="1"/>
  <c r="BW20" i="49"/>
  <c r="BV23" i="49"/>
  <c r="BV24" i="49" s="1"/>
  <c r="BV20" i="48"/>
  <c r="BU23" i="48"/>
  <c r="BU24" i="48" s="1"/>
  <c r="BV20" i="47"/>
  <c r="BU23" i="47"/>
  <c r="BU24" i="47" s="1"/>
  <c r="BU20" i="46"/>
  <c r="BT23" i="46"/>
  <c r="BT24" i="46" s="1"/>
  <c r="BV21" i="45"/>
  <c r="BV22" i="45" s="1"/>
  <c r="BV21" i="44"/>
  <c r="BV22" i="44" s="1"/>
  <c r="BU21" i="43"/>
  <c r="BU22" i="43" s="1"/>
  <c r="BT23" i="43"/>
  <c r="BT24" i="43" s="1"/>
  <c r="BU21" i="42"/>
  <c r="BU22" i="42" s="1"/>
  <c r="BV21" i="41"/>
  <c r="BV22" i="41" s="1"/>
  <c r="BW20" i="40"/>
  <c r="BV23" i="40"/>
  <c r="BV24" i="40" s="1"/>
  <c r="BX21" i="39"/>
  <c r="BX22" i="39" s="1"/>
  <c r="BX20" i="38"/>
  <c r="BW23" i="38"/>
  <c r="BW24" i="38" s="1"/>
  <c r="BX21" i="36"/>
  <c r="BX22" i="36" s="1"/>
  <c r="BW20" i="35"/>
  <c r="BV23" i="35"/>
  <c r="BV24" i="35" s="1"/>
  <c r="BY20" i="34"/>
  <c r="BX23" i="34"/>
  <c r="BX24" i="34" s="1"/>
  <c r="BU21" i="33"/>
  <c r="BU22" i="33" s="1"/>
  <c r="BW20" i="32"/>
  <c r="BV23" i="32"/>
  <c r="BV24" i="32" s="1"/>
  <c r="BV21" i="31"/>
  <c r="BV22" i="31" s="1"/>
  <c r="BX21" i="30"/>
  <c r="BX22" i="30" s="1"/>
  <c r="BV21" i="29"/>
  <c r="BV22" i="29" s="1"/>
  <c r="BX21" i="28"/>
  <c r="BX22" i="28" s="1"/>
  <c r="BW20" i="27"/>
  <c r="BV23" i="27"/>
  <c r="BV24" i="27" s="1"/>
  <c r="BY20" i="26"/>
  <c r="BX23" i="26"/>
  <c r="BX24" i="26" s="1"/>
  <c r="BU20" i="25"/>
  <c r="BT23" i="25"/>
  <c r="BT24" i="25" s="1"/>
  <c r="BV20" i="24"/>
  <c r="BU23" i="24"/>
  <c r="BU24" i="24" s="1"/>
  <c r="BW21" i="23"/>
  <c r="BW22" i="23" s="1"/>
  <c r="BW20" i="22"/>
  <c r="BV23" i="22"/>
  <c r="BV24" i="22" s="1"/>
  <c r="BX21" i="21"/>
  <c r="BX22" i="21" s="1"/>
  <c r="BV20" i="20"/>
  <c r="BU23" i="20"/>
  <c r="BU24" i="20" s="1"/>
  <c r="BX20" i="19"/>
  <c r="BW23" i="19"/>
  <c r="BW24" i="19" s="1"/>
  <c r="BV21" i="18"/>
  <c r="BV22" i="18" s="1"/>
  <c r="BY21" i="17"/>
  <c r="BY22" i="17" s="1"/>
  <c r="BU21" i="16"/>
  <c r="BU22" i="16" s="1"/>
  <c r="BV21" i="15"/>
  <c r="BV22" i="15" s="1"/>
  <c r="CA20" i="14"/>
  <c r="BZ23" i="14"/>
  <c r="BZ24" i="14" s="1"/>
  <c r="AR20" i="13"/>
  <c r="AQ23" i="13"/>
  <c r="AQ24" i="13" s="1"/>
  <c r="AQ9" i="13" s="1"/>
  <c r="AQ14" i="13" s="1"/>
  <c r="AR20" i="12"/>
  <c r="AQ23" i="12"/>
  <c r="AQ24" i="12" s="1"/>
  <c r="AQ9" i="12" s="1"/>
  <c r="AQ14" i="12" s="1"/>
  <c r="AS20" i="11"/>
  <c r="AR23" i="11"/>
  <c r="AR24" i="11" s="1"/>
  <c r="AR9" i="11" s="1"/>
  <c r="AR14" i="11" s="1"/>
  <c r="AS21" i="10"/>
  <c r="AS22" i="10" s="1"/>
  <c r="AQ21" i="9"/>
  <c r="AQ22" i="9" s="1"/>
  <c r="AR20" i="8"/>
  <c r="AQ23" i="8"/>
  <c r="AQ24" i="8" s="1"/>
  <c r="AQ9" i="8" s="1"/>
  <c r="AQ14" i="8" s="1"/>
  <c r="AR21" i="7"/>
  <c r="AR22" i="7" s="1"/>
  <c r="AR21" i="6"/>
  <c r="AR22" i="6" s="1"/>
  <c r="AR20" i="5"/>
  <c r="AQ23" i="5"/>
  <c r="AQ24" i="5" s="1"/>
  <c r="AQ9" i="5" s="1"/>
  <c r="AQ14" i="5" s="1"/>
  <c r="AQ21" i="4"/>
  <c r="AQ22" i="4" s="1"/>
  <c r="AV21" i="1"/>
  <c r="AV22" i="1" s="1"/>
  <c r="AW20" i="1" s="1"/>
  <c r="AR23" i="2"/>
  <c r="AR24" i="2" s="1"/>
  <c r="AR9" i="2" s="1"/>
  <c r="AR14" i="2" s="1"/>
  <c r="AS21" i="2"/>
  <c r="AS22" i="2" s="1"/>
  <c r="AR21" i="3"/>
  <c r="AR22" i="3" s="1"/>
  <c r="AS20" i="3" s="1"/>
  <c r="CE20" i="68" l="1"/>
  <c r="CD23" i="68"/>
  <c r="CD24" i="68" s="1"/>
  <c r="BW21" i="66"/>
  <c r="BW22" i="66" s="1"/>
  <c r="BV21" i="65"/>
  <c r="BV22" i="65" s="1"/>
  <c r="CC21" i="64"/>
  <c r="CC22" i="64" s="1"/>
  <c r="BX20" i="63"/>
  <c r="BW23" i="63"/>
  <c r="BW24" i="63" s="1"/>
  <c r="BV21" i="62"/>
  <c r="BV22" i="62" s="1"/>
  <c r="BV21" i="61"/>
  <c r="BV22" i="61" s="1"/>
  <c r="BV20" i="60"/>
  <c r="BU23" i="60"/>
  <c r="BU24" i="60" s="1"/>
  <c r="BX20" i="59"/>
  <c r="BW23" i="59"/>
  <c r="BW24" i="59" s="1"/>
  <c r="BV20" i="58"/>
  <c r="BU23" i="58"/>
  <c r="BU24" i="58" s="1"/>
  <c r="BX20" i="57"/>
  <c r="BW23" i="57"/>
  <c r="BW24" i="57" s="1"/>
  <c r="BU21" i="56"/>
  <c r="BU22" i="56" s="1"/>
  <c r="BX20" i="55"/>
  <c r="BW23" i="55"/>
  <c r="BW24" i="55" s="1"/>
  <c r="CA20" i="54"/>
  <c r="BZ23" i="54"/>
  <c r="BZ24" i="54" s="1"/>
  <c r="BU21" i="53"/>
  <c r="BU22" i="53" s="1"/>
  <c r="BV21" i="52"/>
  <c r="BV22" i="52" s="1"/>
  <c r="BV20" i="51"/>
  <c r="BU23" i="51"/>
  <c r="BU24" i="51" s="1"/>
  <c r="BZ21" i="50"/>
  <c r="BZ22" i="50" s="1"/>
  <c r="BW21" i="49"/>
  <c r="BW22" i="49" s="1"/>
  <c r="BV21" i="48"/>
  <c r="BV22" i="48" s="1"/>
  <c r="BV21" i="47"/>
  <c r="BV22" i="47" s="1"/>
  <c r="BU21" i="46"/>
  <c r="BU22" i="46" s="1"/>
  <c r="BW20" i="45"/>
  <c r="BV23" i="45"/>
  <c r="BV24" i="45" s="1"/>
  <c r="BW20" i="44"/>
  <c r="BV23" i="44"/>
  <c r="BV24" i="44" s="1"/>
  <c r="BV20" i="43"/>
  <c r="BU23" i="43"/>
  <c r="BU24" i="43" s="1"/>
  <c r="BV20" i="42"/>
  <c r="BU23" i="42"/>
  <c r="BU24" i="42" s="1"/>
  <c r="BW20" i="41"/>
  <c r="BV23" i="41"/>
  <c r="BV24" i="41" s="1"/>
  <c r="BW21" i="40"/>
  <c r="BW22" i="40" s="1"/>
  <c r="BY20" i="39"/>
  <c r="BX23" i="39"/>
  <c r="BX24" i="39" s="1"/>
  <c r="BX21" i="38"/>
  <c r="BX22" i="38" s="1"/>
  <c r="BY20" i="36"/>
  <c r="BX23" i="36"/>
  <c r="BX24" i="36" s="1"/>
  <c r="BW21" i="35"/>
  <c r="BW22" i="35" s="1"/>
  <c r="BY21" i="34"/>
  <c r="BY22" i="34" s="1"/>
  <c r="BV20" i="33"/>
  <c r="BU23" i="33"/>
  <c r="BU24" i="33" s="1"/>
  <c r="BW21" i="32"/>
  <c r="BW22" i="32" s="1"/>
  <c r="BW20" i="31"/>
  <c r="BV23" i="31"/>
  <c r="BV24" i="31" s="1"/>
  <c r="BY20" i="30"/>
  <c r="BX23" i="30"/>
  <c r="BX24" i="30" s="1"/>
  <c r="BW20" i="29"/>
  <c r="BV23" i="29"/>
  <c r="BV24" i="29" s="1"/>
  <c r="BY20" i="28"/>
  <c r="BX23" i="28"/>
  <c r="BX24" i="28" s="1"/>
  <c r="BW21" i="27"/>
  <c r="BW22" i="27" s="1"/>
  <c r="BY21" i="26"/>
  <c r="BY22" i="26" s="1"/>
  <c r="BU21" i="25"/>
  <c r="BU22" i="25" s="1"/>
  <c r="BV21" i="24"/>
  <c r="BV22" i="24" s="1"/>
  <c r="BX20" i="23"/>
  <c r="BW23" i="23"/>
  <c r="BW24" i="23" s="1"/>
  <c r="BW21" i="22"/>
  <c r="BW22" i="22" s="1"/>
  <c r="BY20" i="21"/>
  <c r="BX23" i="21"/>
  <c r="BX24" i="21" s="1"/>
  <c r="BV21" i="20"/>
  <c r="BV22" i="20" s="1"/>
  <c r="BX21" i="19"/>
  <c r="BX22" i="19" s="1"/>
  <c r="BW20" i="18"/>
  <c r="BV23" i="18"/>
  <c r="BV24" i="18" s="1"/>
  <c r="BZ20" i="17"/>
  <c r="BY23" i="17"/>
  <c r="BY24" i="17" s="1"/>
  <c r="BV20" i="16"/>
  <c r="BU23" i="16"/>
  <c r="BU24" i="16" s="1"/>
  <c r="BW20" i="15"/>
  <c r="BV23" i="15"/>
  <c r="BV24" i="15" s="1"/>
  <c r="CA21" i="14"/>
  <c r="CA22" i="14" s="1"/>
  <c r="CB20" i="14" s="1"/>
  <c r="AR21" i="13"/>
  <c r="AR22" i="13" s="1"/>
  <c r="AR21" i="12"/>
  <c r="AR22" i="12" s="1"/>
  <c r="AS21" i="11"/>
  <c r="AS22" i="11" s="1"/>
  <c r="AT20" i="10"/>
  <c r="AS23" i="10"/>
  <c r="AS24" i="10" s="1"/>
  <c r="AS9" i="10" s="1"/>
  <c r="AS14" i="10" s="1"/>
  <c r="AR20" i="9"/>
  <c r="AQ23" i="9"/>
  <c r="AQ24" i="9" s="1"/>
  <c r="AQ9" i="9" s="1"/>
  <c r="AQ14" i="9" s="1"/>
  <c r="AR21" i="8"/>
  <c r="AR22" i="8" s="1"/>
  <c r="AS20" i="7"/>
  <c r="AR23" i="7"/>
  <c r="AR24" i="7" s="1"/>
  <c r="AR9" i="7" s="1"/>
  <c r="AR14" i="7" s="1"/>
  <c r="AS20" i="6"/>
  <c r="AR23" i="6"/>
  <c r="AR24" i="6" s="1"/>
  <c r="AR9" i="6" s="1"/>
  <c r="AR14" i="6" s="1"/>
  <c r="AR21" i="5"/>
  <c r="AR22" i="5" s="1"/>
  <c r="AR20" i="4"/>
  <c r="AQ23" i="4"/>
  <c r="AQ24" i="4" s="1"/>
  <c r="AQ9" i="4" s="1"/>
  <c r="AQ14" i="4" s="1"/>
  <c r="AW21" i="1"/>
  <c r="AW22" i="1" s="1"/>
  <c r="AX20" i="1" s="1"/>
  <c r="AV23" i="1"/>
  <c r="AV24" i="1" s="1"/>
  <c r="AT20" i="2"/>
  <c r="AS23" i="2"/>
  <c r="AS24" i="2" s="1"/>
  <c r="AS9" i="2" s="1"/>
  <c r="AS14" i="2" s="1"/>
  <c r="AS21" i="3"/>
  <c r="AS22" i="3" s="1"/>
  <c r="AR23" i="3"/>
  <c r="AR24" i="3" s="1"/>
  <c r="AR9" i="3" s="1"/>
  <c r="AR14" i="3" s="1"/>
  <c r="AV9" i="1" l="1"/>
  <c r="AV14" i="1" s="1"/>
  <c r="CE21" i="68"/>
  <c r="CE22" i="68" s="1"/>
  <c r="BX20" i="66"/>
  <c r="BW23" i="66"/>
  <c r="BW24" i="66" s="1"/>
  <c r="BW20" i="65"/>
  <c r="BV23" i="65"/>
  <c r="BV24" i="65" s="1"/>
  <c r="CD20" i="64"/>
  <c r="CC23" i="64"/>
  <c r="CC24" i="64" s="1"/>
  <c r="BX21" i="63"/>
  <c r="BX22" i="63" s="1"/>
  <c r="BW20" i="62"/>
  <c r="BV23" i="62"/>
  <c r="BV24" i="62" s="1"/>
  <c r="BW20" i="61"/>
  <c r="BV23" i="61"/>
  <c r="BV24" i="61" s="1"/>
  <c r="BV21" i="60"/>
  <c r="BV22" i="60" s="1"/>
  <c r="BX21" i="59"/>
  <c r="BX22" i="59" s="1"/>
  <c r="BV21" i="58"/>
  <c r="BV22" i="58" s="1"/>
  <c r="BX21" i="57"/>
  <c r="BX22" i="57" s="1"/>
  <c r="BV20" i="56"/>
  <c r="BU23" i="56"/>
  <c r="BU24" i="56" s="1"/>
  <c r="BX21" i="55"/>
  <c r="BX22" i="55" s="1"/>
  <c r="CA21" i="54"/>
  <c r="CA22" i="54" s="1"/>
  <c r="CB20" i="54" s="1"/>
  <c r="BV20" i="53"/>
  <c r="BU23" i="53"/>
  <c r="BU24" i="53" s="1"/>
  <c r="BW20" i="52"/>
  <c r="BV23" i="52"/>
  <c r="BV24" i="52" s="1"/>
  <c r="BV21" i="51"/>
  <c r="BV22" i="51" s="1"/>
  <c r="CA20" i="50"/>
  <c r="BZ23" i="50"/>
  <c r="BZ24" i="50" s="1"/>
  <c r="BX20" i="49"/>
  <c r="BW23" i="49"/>
  <c r="BW24" i="49" s="1"/>
  <c r="BW20" i="48"/>
  <c r="BV23" i="48"/>
  <c r="BV24" i="48" s="1"/>
  <c r="BW20" i="47"/>
  <c r="BV23" i="47"/>
  <c r="BV24" i="47" s="1"/>
  <c r="BV20" i="46"/>
  <c r="BU23" i="46"/>
  <c r="BU24" i="46" s="1"/>
  <c r="BW21" i="45"/>
  <c r="BW22" i="45" s="1"/>
  <c r="BW21" i="44"/>
  <c r="BW22" i="44" s="1"/>
  <c r="BV21" i="43"/>
  <c r="BV22" i="43" s="1"/>
  <c r="BV21" i="42"/>
  <c r="BV22" i="42" s="1"/>
  <c r="BW21" i="41"/>
  <c r="BW22" i="41" s="1"/>
  <c r="BX20" i="40"/>
  <c r="BW23" i="40"/>
  <c r="BW24" i="40" s="1"/>
  <c r="BY21" i="39"/>
  <c r="BY22" i="39" s="1"/>
  <c r="BY20" i="38"/>
  <c r="BX23" i="38"/>
  <c r="BX24" i="38" s="1"/>
  <c r="BY21" i="36"/>
  <c r="BY22" i="36" s="1"/>
  <c r="BX20" i="35"/>
  <c r="BW23" i="35"/>
  <c r="BW24" i="35" s="1"/>
  <c r="BZ20" i="34"/>
  <c r="BY23" i="34"/>
  <c r="BY24" i="34" s="1"/>
  <c r="BV21" i="33"/>
  <c r="BV22" i="33" s="1"/>
  <c r="BX20" i="32"/>
  <c r="BW23" i="32"/>
  <c r="BW24" i="32" s="1"/>
  <c r="BW21" i="31"/>
  <c r="BW22" i="31" s="1"/>
  <c r="BY21" i="30"/>
  <c r="BY22" i="30" s="1"/>
  <c r="BW21" i="29"/>
  <c r="BW22" i="29" s="1"/>
  <c r="BY21" i="28"/>
  <c r="BY22" i="28" s="1"/>
  <c r="BX20" i="27"/>
  <c r="BW23" i="27"/>
  <c r="BW24" i="27" s="1"/>
  <c r="BZ20" i="26"/>
  <c r="BY23" i="26"/>
  <c r="BY24" i="26" s="1"/>
  <c r="BV20" i="25"/>
  <c r="BU23" i="25"/>
  <c r="BU24" i="25" s="1"/>
  <c r="BW20" i="24"/>
  <c r="BV23" i="24"/>
  <c r="BV24" i="24" s="1"/>
  <c r="BX21" i="23"/>
  <c r="BX22" i="23" s="1"/>
  <c r="BX20" i="22"/>
  <c r="BW23" i="22"/>
  <c r="BW24" i="22" s="1"/>
  <c r="BY21" i="21"/>
  <c r="BY22" i="21" s="1"/>
  <c r="BW20" i="20"/>
  <c r="BV23" i="20"/>
  <c r="BV24" i="20" s="1"/>
  <c r="BY20" i="19"/>
  <c r="BX23" i="19"/>
  <c r="BX24" i="19" s="1"/>
  <c r="BW21" i="18"/>
  <c r="BW22" i="18" s="1"/>
  <c r="BZ21" i="17"/>
  <c r="BZ22" i="17" s="1"/>
  <c r="BV21" i="16"/>
  <c r="BV22" i="16" s="1"/>
  <c r="BW21" i="15"/>
  <c r="BW22" i="15" s="1"/>
  <c r="BX20" i="15" s="1"/>
  <c r="CA23" i="14"/>
  <c r="CA24" i="14" s="1"/>
  <c r="CB21" i="14"/>
  <c r="CB22" i="14" s="1"/>
  <c r="AS20" i="13"/>
  <c r="AR23" i="13"/>
  <c r="AR24" i="13" s="1"/>
  <c r="AR9" i="13" s="1"/>
  <c r="AR14" i="13" s="1"/>
  <c r="AS20" i="12"/>
  <c r="AR23" i="12"/>
  <c r="AR24" i="12" s="1"/>
  <c r="AR9" i="12" s="1"/>
  <c r="AR14" i="12" s="1"/>
  <c r="AT20" i="11"/>
  <c r="AS23" i="11"/>
  <c r="AS24" i="11" s="1"/>
  <c r="AS9" i="11" s="1"/>
  <c r="AS14" i="11" s="1"/>
  <c r="AT21" i="10"/>
  <c r="AT22" i="10" s="1"/>
  <c r="AR21" i="9"/>
  <c r="AR22" i="9" s="1"/>
  <c r="AS20" i="8"/>
  <c r="AR23" i="8"/>
  <c r="AR24" i="8" s="1"/>
  <c r="AR9" i="8" s="1"/>
  <c r="AR14" i="8" s="1"/>
  <c r="AS21" i="7"/>
  <c r="AS22" i="7" s="1"/>
  <c r="AS21" i="6"/>
  <c r="AS22" i="6" s="1"/>
  <c r="AS20" i="5"/>
  <c r="AR23" i="5"/>
  <c r="AR24" i="5" s="1"/>
  <c r="AR9" i="5" s="1"/>
  <c r="AR14" i="5" s="1"/>
  <c r="AR21" i="4"/>
  <c r="AR22" i="4" s="1"/>
  <c r="AX21" i="1"/>
  <c r="AX22" i="1" s="1"/>
  <c r="AW23" i="1"/>
  <c r="AW24" i="1" s="1"/>
  <c r="AT21" i="2"/>
  <c r="AT22" i="2" s="1"/>
  <c r="AT20" i="3"/>
  <c r="AS23" i="3"/>
  <c r="AS24" i="3" s="1"/>
  <c r="AS9" i="3" s="1"/>
  <c r="AS14" i="3" s="1"/>
  <c r="AW9" i="1" l="1"/>
  <c r="AW14" i="1" s="1"/>
  <c r="CF20" i="68"/>
  <c r="CE23" i="68"/>
  <c r="CE24" i="68" s="1"/>
  <c r="BX21" i="66"/>
  <c r="BX22" i="66" s="1"/>
  <c r="BW21" i="65"/>
  <c r="BW22" i="65" s="1"/>
  <c r="CD21" i="64"/>
  <c r="CD22" i="64" s="1"/>
  <c r="BY20" i="63"/>
  <c r="BX23" i="63"/>
  <c r="BX24" i="63" s="1"/>
  <c r="BW21" i="62"/>
  <c r="BW22" i="62" s="1"/>
  <c r="BW21" i="61"/>
  <c r="BW22" i="61" s="1"/>
  <c r="BW20" i="60"/>
  <c r="BV23" i="60"/>
  <c r="BV24" i="60" s="1"/>
  <c r="BY20" i="59"/>
  <c r="BX23" i="59"/>
  <c r="BX24" i="59" s="1"/>
  <c r="BW20" i="58"/>
  <c r="BV23" i="58"/>
  <c r="BV24" i="58" s="1"/>
  <c r="BY20" i="57"/>
  <c r="BX23" i="57"/>
  <c r="BX24" i="57" s="1"/>
  <c r="BV21" i="56"/>
  <c r="BV22" i="56" s="1"/>
  <c r="BY20" i="55"/>
  <c r="BX23" i="55"/>
  <c r="BX24" i="55" s="1"/>
  <c r="CB21" i="54"/>
  <c r="CB22" i="54" s="1"/>
  <c r="CA23" i="54"/>
  <c r="CA24" i="54" s="1"/>
  <c r="BV21" i="53"/>
  <c r="BV22" i="53" s="1"/>
  <c r="BW21" i="52"/>
  <c r="BW22" i="52" s="1"/>
  <c r="BW20" i="51"/>
  <c r="BV23" i="51"/>
  <c r="BV24" i="51" s="1"/>
  <c r="CA21" i="50"/>
  <c r="CA22" i="50" s="1"/>
  <c r="CB20" i="50" s="1"/>
  <c r="BX21" i="49"/>
  <c r="BX22" i="49" s="1"/>
  <c r="BW21" i="48"/>
  <c r="BW22" i="48" s="1"/>
  <c r="BW21" i="47"/>
  <c r="BW22" i="47" s="1"/>
  <c r="BV21" i="46"/>
  <c r="BV22" i="46" s="1"/>
  <c r="BX20" i="45"/>
  <c r="BW23" i="45"/>
  <c r="BW24" i="45" s="1"/>
  <c r="BX20" i="44"/>
  <c r="BW23" i="44"/>
  <c r="BW24" i="44" s="1"/>
  <c r="BW20" i="43"/>
  <c r="BV23" i="43"/>
  <c r="BV24" i="43" s="1"/>
  <c r="BW20" i="42"/>
  <c r="BV23" i="42"/>
  <c r="BV24" i="42" s="1"/>
  <c r="BX20" i="41"/>
  <c r="BW23" i="41"/>
  <c r="BW24" i="41" s="1"/>
  <c r="BX21" i="40"/>
  <c r="BX22" i="40" s="1"/>
  <c r="BZ20" i="39"/>
  <c r="BY23" i="39"/>
  <c r="BY24" i="39" s="1"/>
  <c r="BY21" i="38"/>
  <c r="BY22" i="38" s="1"/>
  <c r="BZ20" i="36"/>
  <c r="BY23" i="36"/>
  <c r="BY24" i="36" s="1"/>
  <c r="BX21" i="35"/>
  <c r="BX22" i="35" s="1"/>
  <c r="BZ21" i="34"/>
  <c r="BZ22" i="34" s="1"/>
  <c r="BW20" i="33"/>
  <c r="BV23" i="33"/>
  <c r="BV24" i="33" s="1"/>
  <c r="BX21" i="32"/>
  <c r="BX22" i="32" s="1"/>
  <c r="BX20" i="31"/>
  <c r="BW23" i="31"/>
  <c r="BW24" i="31" s="1"/>
  <c r="BZ20" i="30"/>
  <c r="BY23" i="30"/>
  <c r="BY24" i="30" s="1"/>
  <c r="BX20" i="29"/>
  <c r="BW23" i="29"/>
  <c r="BW24" i="29" s="1"/>
  <c r="BZ20" i="28"/>
  <c r="BY23" i="28"/>
  <c r="BY24" i="28" s="1"/>
  <c r="BX21" i="27"/>
  <c r="BX22" i="27" s="1"/>
  <c r="BZ21" i="26"/>
  <c r="BZ22" i="26"/>
  <c r="CA20" i="26" s="1"/>
  <c r="BV21" i="25"/>
  <c r="BV22" i="25" s="1"/>
  <c r="BW21" i="24"/>
  <c r="BW22" i="24" s="1"/>
  <c r="BY20" i="23"/>
  <c r="BX23" i="23"/>
  <c r="BX24" i="23" s="1"/>
  <c r="BX21" i="22"/>
  <c r="BX22" i="22" s="1"/>
  <c r="BZ20" i="21"/>
  <c r="BY23" i="21"/>
  <c r="BY24" i="21" s="1"/>
  <c r="BW21" i="20"/>
  <c r="BW22" i="20" s="1"/>
  <c r="BY21" i="19"/>
  <c r="BY22" i="19" s="1"/>
  <c r="BX20" i="18"/>
  <c r="BW23" i="18"/>
  <c r="BW24" i="18" s="1"/>
  <c r="CA20" i="17"/>
  <c r="BZ23" i="17"/>
  <c r="BZ24" i="17" s="1"/>
  <c r="BW20" i="16"/>
  <c r="BV23" i="16"/>
  <c r="BV24" i="16" s="1"/>
  <c r="BX21" i="15"/>
  <c r="BX22" i="15" s="1"/>
  <c r="BW23" i="15"/>
  <c r="BW24" i="15" s="1"/>
  <c r="CC20" i="14"/>
  <c r="CB23" i="14"/>
  <c r="CB24" i="14" s="1"/>
  <c r="AS21" i="13"/>
  <c r="AS22" i="13" s="1"/>
  <c r="AS21" i="12"/>
  <c r="AS22" i="12" s="1"/>
  <c r="AT21" i="11"/>
  <c r="AT22" i="11" s="1"/>
  <c r="AU20" i="10"/>
  <c r="AT23" i="10"/>
  <c r="AT24" i="10" s="1"/>
  <c r="AT9" i="10" s="1"/>
  <c r="AT14" i="10" s="1"/>
  <c r="AS20" i="9"/>
  <c r="AR23" i="9"/>
  <c r="AR24" i="9" s="1"/>
  <c r="AR9" i="9" s="1"/>
  <c r="AR14" i="9" s="1"/>
  <c r="AS21" i="8"/>
  <c r="AS22" i="8" s="1"/>
  <c r="AT20" i="7"/>
  <c r="AS23" i="7"/>
  <c r="AS24" i="7" s="1"/>
  <c r="AS9" i="7" s="1"/>
  <c r="AS14" i="7" s="1"/>
  <c r="AT20" i="6"/>
  <c r="AS23" i="6"/>
  <c r="AS24" i="6" s="1"/>
  <c r="AS9" i="6" s="1"/>
  <c r="AS14" i="6" s="1"/>
  <c r="AS21" i="5"/>
  <c r="AS22" i="5" s="1"/>
  <c r="AS20" i="4"/>
  <c r="AR23" i="4"/>
  <c r="AR24" i="4" s="1"/>
  <c r="AR9" i="4" s="1"/>
  <c r="AR14" i="4" s="1"/>
  <c r="AY20" i="1"/>
  <c r="AX23" i="1"/>
  <c r="AX24" i="1" s="1"/>
  <c r="AU20" i="2"/>
  <c r="AT23" i="2"/>
  <c r="AT24" i="2" s="1"/>
  <c r="AT9" i="2" s="1"/>
  <c r="AT14" i="2" s="1"/>
  <c r="AT21" i="3"/>
  <c r="AT22" i="3" s="1"/>
  <c r="BZ23" i="26" l="1"/>
  <c r="BZ24" i="26" s="1"/>
  <c r="AX9" i="1"/>
  <c r="AX14" i="1" s="1"/>
  <c r="CF21" i="68"/>
  <c r="CF22" i="68" s="1"/>
  <c r="BY20" i="66"/>
  <c r="BX23" i="66"/>
  <c r="BX24" i="66" s="1"/>
  <c r="BX20" i="65"/>
  <c r="BW23" i="65"/>
  <c r="BW24" i="65" s="1"/>
  <c r="CE20" i="64"/>
  <c r="CD23" i="64"/>
  <c r="CD24" i="64" s="1"/>
  <c r="BY21" i="63"/>
  <c r="BY22" i="63" s="1"/>
  <c r="BX20" i="62"/>
  <c r="BW23" i="62"/>
  <c r="BW24" i="62" s="1"/>
  <c r="BX20" i="61"/>
  <c r="BW23" i="61"/>
  <c r="BW24" i="61" s="1"/>
  <c r="BW21" i="60"/>
  <c r="BW22" i="60" s="1"/>
  <c r="BY21" i="59"/>
  <c r="BY22" i="59" s="1"/>
  <c r="BW21" i="58"/>
  <c r="BW22" i="58" s="1"/>
  <c r="BY21" i="57"/>
  <c r="BY22" i="57" s="1"/>
  <c r="BW20" i="56"/>
  <c r="BV23" i="56"/>
  <c r="BV24" i="56" s="1"/>
  <c r="BY21" i="55"/>
  <c r="BY22" i="55" s="1"/>
  <c r="CC20" i="54"/>
  <c r="CB23" i="54"/>
  <c r="CB24" i="54" s="1"/>
  <c r="BW20" i="53"/>
  <c r="BV23" i="53"/>
  <c r="BV24" i="53" s="1"/>
  <c r="BX20" i="52"/>
  <c r="BW23" i="52"/>
  <c r="BW24" i="52" s="1"/>
  <c r="BW21" i="51"/>
  <c r="BW22" i="51" s="1"/>
  <c r="CB21" i="50"/>
  <c r="CB22" i="50" s="1"/>
  <c r="CA23" i="50"/>
  <c r="CA24" i="50" s="1"/>
  <c r="BY20" i="49"/>
  <c r="BX23" i="49"/>
  <c r="BX24" i="49" s="1"/>
  <c r="BX20" i="48"/>
  <c r="BW23" i="48"/>
  <c r="BW24" i="48" s="1"/>
  <c r="BX20" i="47"/>
  <c r="BW23" i="47"/>
  <c r="BW24" i="47" s="1"/>
  <c r="BW20" i="46"/>
  <c r="BV23" i="46"/>
  <c r="BV24" i="46" s="1"/>
  <c r="BX21" i="45"/>
  <c r="BX22" i="45" s="1"/>
  <c r="BX21" i="44"/>
  <c r="BX22" i="44" s="1"/>
  <c r="BW21" i="43"/>
  <c r="BW22" i="43" s="1"/>
  <c r="BW21" i="42"/>
  <c r="BW22" i="42" s="1"/>
  <c r="BX21" i="41"/>
  <c r="BX22" i="41" s="1"/>
  <c r="BY20" i="40"/>
  <c r="BX23" i="40"/>
  <c r="BX24" i="40" s="1"/>
  <c r="BZ21" i="39"/>
  <c r="BZ22" i="39" s="1"/>
  <c r="BZ20" i="38"/>
  <c r="BY23" i="38"/>
  <c r="BY24" i="38" s="1"/>
  <c r="BZ21" i="36"/>
  <c r="BZ22" i="36" s="1"/>
  <c r="BY20" i="35"/>
  <c r="BX23" i="35"/>
  <c r="BX24" i="35" s="1"/>
  <c r="CA20" i="34"/>
  <c r="BZ23" i="34"/>
  <c r="BZ24" i="34" s="1"/>
  <c r="BW21" i="33"/>
  <c r="BW22" i="33" s="1"/>
  <c r="BY20" i="32"/>
  <c r="BX23" i="32"/>
  <c r="BX24" i="32" s="1"/>
  <c r="BX21" i="31"/>
  <c r="BX22" i="31" s="1"/>
  <c r="BZ21" i="30"/>
  <c r="BZ22" i="30" s="1"/>
  <c r="BX21" i="29"/>
  <c r="BX22" i="29" s="1"/>
  <c r="BZ21" i="28"/>
  <c r="BZ22" i="28" s="1"/>
  <c r="BY20" i="27"/>
  <c r="BX23" i="27"/>
  <c r="BX24" i="27" s="1"/>
  <c r="CA21" i="26"/>
  <c r="CA22" i="26"/>
  <c r="CB20" i="26" s="1"/>
  <c r="BW20" i="25"/>
  <c r="BV23" i="25"/>
  <c r="BV24" i="25" s="1"/>
  <c r="BX20" i="24"/>
  <c r="BW23" i="24"/>
  <c r="BW24" i="24" s="1"/>
  <c r="BY21" i="23"/>
  <c r="BY22" i="23" s="1"/>
  <c r="BY20" i="22"/>
  <c r="BX23" i="22"/>
  <c r="BX24" i="22" s="1"/>
  <c r="BZ21" i="21"/>
  <c r="BZ22" i="21" s="1"/>
  <c r="BX20" i="20"/>
  <c r="BW23" i="20"/>
  <c r="BW24" i="20" s="1"/>
  <c r="BZ20" i="19"/>
  <c r="BY23" i="19"/>
  <c r="BY24" i="19" s="1"/>
  <c r="BX21" i="18"/>
  <c r="BX22" i="18" s="1"/>
  <c r="CA21" i="17"/>
  <c r="CA22" i="17"/>
  <c r="CB20" i="17" s="1"/>
  <c r="BW21" i="16"/>
  <c r="BW22" i="16" s="1"/>
  <c r="BY20" i="15"/>
  <c r="BX23" i="15"/>
  <c r="BX24" i="15" s="1"/>
  <c r="CC21" i="14"/>
  <c r="CC22" i="14" s="1"/>
  <c r="AT20" i="13"/>
  <c r="AS23" i="13"/>
  <c r="AS24" i="13" s="1"/>
  <c r="AS9" i="13" s="1"/>
  <c r="AS14" i="13" s="1"/>
  <c r="AT20" i="12"/>
  <c r="AS23" i="12"/>
  <c r="AS24" i="12" s="1"/>
  <c r="AS9" i="12" s="1"/>
  <c r="AS14" i="12" s="1"/>
  <c r="AU20" i="11"/>
  <c r="AT23" i="11"/>
  <c r="AT24" i="11" s="1"/>
  <c r="AT9" i="11" s="1"/>
  <c r="AT14" i="11" s="1"/>
  <c r="AU21" i="10"/>
  <c r="AU22" i="10" s="1"/>
  <c r="AS21" i="9"/>
  <c r="AS22" i="9" s="1"/>
  <c r="AT20" i="8"/>
  <c r="AS23" i="8"/>
  <c r="AS24" i="8" s="1"/>
  <c r="AS9" i="8" s="1"/>
  <c r="AS14" i="8" s="1"/>
  <c r="AT21" i="7"/>
  <c r="AT22" i="7" s="1"/>
  <c r="AT21" i="6"/>
  <c r="AT22" i="6" s="1"/>
  <c r="AT20" i="5"/>
  <c r="AS23" i="5"/>
  <c r="AS24" i="5" s="1"/>
  <c r="AS9" i="5" s="1"/>
  <c r="AS14" i="5" s="1"/>
  <c r="AS21" i="4"/>
  <c r="AS22" i="4" s="1"/>
  <c r="AY21" i="1"/>
  <c r="AY22" i="1" s="1"/>
  <c r="AU21" i="2"/>
  <c r="AU22" i="2" s="1"/>
  <c r="AU20" i="3"/>
  <c r="AT23" i="3"/>
  <c r="AT24" i="3" s="1"/>
  <c r="AT9" i="3" s="1"/>
  <c r="AT14" i="3" s="1"/>
  <c r="AV20" i="10" l="1"/>
  <c r="AU23" i="10"/>
  <c r="AU24" i="10" s="1"/>
  <c r="AU9" i="10" s="1"/>
  <c r="AU14" i="10" s="1"/>
  <c r="CG20" i="68"/>
  <c r="CF23" i="68"/>
  <c r="CF24" i="68" s="1"/>
  <c r="BY21" i="66"/>
  <c r="BY22" i="66" s="1"/>
  <c r="BX21" i="65"/>
  <c r="BX22" i="65" s="1"/>
  <c r="CE21" i="64"/>
  <c r="CE22" i="64" s="1"/>
  <c r="BZ20" i="63"/>
  <c r="BY23" i="63"/>
  <c r="BY24" i="63" s="1"/>
  <c r="BX21" i="62"/>
  <c r="BX22" i="62" s="1"/>
  <c r="BX21" i="61"/>
  <c r="BX22" i="61" s="1"/>
  <c r="BX20" i="60"/>
  <c r="BW23" i="60"/>
  <c r="BW24" i="60" s="1"/>
  <c r="BZ20" i="59"/>
  <c r="BY23" i="59"/>
  <c r="BY24" i="59" s="1"/>
  <c r="BX20" i="58"/>
  <c r="BW23" i="58"/>
  <c r="BW24" i="58" s="1"/>
  <c r="BZ20" i="57"/>
  <c r="BY23" i="57"/>
  <c r="BY24" i="57" s="1"/>
  <c r="BW21" i="56"/>
  <c r="BW22" i="56" s="1"/>
  <c r="BZ20" i="55"/>
  <c r="BY23" i="55"/>
  <c r="BY24" i="55" s="1"/>
  <c r="CC21" i="54"/>
  <c r="CC22" i="54" s="1"/>
  <c r="CD20" i="54" s="1"/>
  <c r="BW21" i="53"/>
  <c r="BW22" i="53" s="1"/>
  <c r="BX21" i="52"/>
  <c r="BX22" i="52" s="1"/>
  <c r="BX20" i="51"/>
  <c r="BW23" i="51"/>
  <c r="BW24" i="51" s="1"/>
  <c r="CC20" i="50"/>
  <c r="CB23" i="50"/>
  <c r="CB24" i="50" s="1"/>
  <c r="BY21" i="49"/>
  <c r="BY22" i="49" s="1"/>
  <c r="BX21" i="48"/>
  <c r="BX22" i="48" s="1"/>
  <c r="BX21" i="47"/>
  <c r="BX22" i="47" s="1"/>
  <c r="BW21" i="46"/>
  <c r="BW22" i="46" s="1"/>
  <c r="BY20" i="45"/>
  <c r="BX23" i="45"/>
  <c r="BX24" i="45" s="1"/>
  <c r="BY20" i="44"/>
  <c r="BX23" i="44"/>
  <c r="BX24" i="44" s="1"/>
  <c r="BX20" i="43"/>
  <c r="BW23" i="43"/>
  <c r="BW24" i="43" s="1"/>
  <c r="BX20" i="42"/>
  <c r="BW23" i="42"/>
  <c r="BW24" i="42" s="1"/>
  <c r="BY20" i="41"/>
  <c r="BX23" i="41"/>
  <c r="BX24" i="41" s="1"/>
  <c r="BY21" i="40"/>
  <c r="BY22" i="40" s="1"/>
  <c r="CA20" i="39"/>
  <c r="BZ23" i="39"/>
  <c r="BZ24" i="39" s="1"/>
  <c r="BZ21" i="38"/>
  <c r="BZ22" i="38" s="1"/>
  <c r="CA20" i="36"/>
  <c r="BZ23" i="36"/>
  <c r="BZ24" i="36" s="1"/>
  <c r="BY21" i="35"/>
  <c r="BY22" i="35" s="1"/>
  <c r="CA21" i="34"/>
  <c r="CA22" i="34"/>
  <c r="CB20" i="34" s="1"/>
  <c r="BX20" i="33"/>
  <c r="BW23" i="33"/>
  <c r="BW24" i="33" s="1"/>
  <c r="BY21" i="32"/>
  <c r="BY22" i="32" s="1"/>
  <c r="BY20" i="31"/>
  <c r="BX23" i="31"/>
  <c r="BX24" i="31" s="1"/>
  <c r="CA20" i="30"/>
  <c r="BZ23" i="30"/>
  <c r="BZ24" i="30" s="1"/>
  <c r="BY20" i="29"/>
  <c r="BX23" i="29"/>
  <c r="BX24" i="29" s="1"/>
  <c r="CA20" i="28"/>
  <c r="BZ23" i="28"/>
  <c r="BZ24" i="28" s="1"/>
  <c r="BY21" i="27"/>
  <c r="BY22" i="27" s="1"/>
  <c r="CB21" i="26"/>
  <c r="CB22" i="26" s="1"/>
  <c r="CA23" i="26"/>
  <c r="CA24" i="26" s="1"/>
  <c r="BW21" i="25"/>
  <c r="BW22" i="25" s="1"/>
  <c r="BX21" i="24"/>
  <c r="BX22" i="24" s="1"/>
  <c r="BZ20" i="23"/>
  <c r="BY23" i="23"/>
  <c r="BY24" i="23" s="1"/>
  <c r="BY21" i="22"/>
  <c r="BY22" i="22" s="1"/>
  <c r="CA20" i="21"/>
  <c r="BZ23" i="21"/>
  <c r="BZ24" i="21" s="1"/>
  <c r="BX21" i="20"/>
  <c r="BX22" i="20" s="1"/>
  <c r="BZ21" i="19"/>
  <c r="BZ22" i="19" s="1"/>
  <c r="BY20" i="18"/>
  <c r="BX23" i="18"/>
  <c r="BX24" i="18" s="1"/>
  <c r="CA23" i="17"/>
  <c r="CA24" i="17" s="1"/>
  <c r="CB21" i="17"/>
  <c r="CB22" i="17" s="1"/>
  <c r="BX20" i="16"/>
  <c r="BW23" i="16"/>
  <c r="BW24" i="16" s="1"/>
  <c r="BY21" i="15"/>
  <c r="BY22" i="15" s="1"/>
  <c r="CD20" i="14"/>
  <c r="CC23" i="14"/>
  <c r="CC24" i="14" s="1"/>
  <c r="AT21" i="13"/>
  <c r="AT22" i="13" s="1"/>
  <c r="AT21" i="12"/>
  <c r="AT22" i="12" s="1"/>
  <c r="AU21" i="11"/>
  <c r="AU22" i="11" s="1"/>
  <c r="AV21" i="10"/>
  <c r="AV22" i="10" s="1"/>
  <c r="AT20" i="9"/>
  <c r="AS23" i="9"/>
  <c r="AS24" i="9" s="1"/>
  <c r="AS9" i="9" s="1"/>
  <c r="AS14" i="9" s="1"/>
  <c r="AT21" i="8"/>
  <c r="AT22" i="8" s="1"/>
  <c r="AU20" i="7"/>
  <c r="AT23" i="7"/>
  <c r="AT24" i="7" s="1"/>
  <c r="AT9" i="7" s="1"/>
  <c r="AT14" i="7" s="1"/>
  <c r="AU20" i="6"/>
  <c r="AT23" i="6"/>
  <c r="AT24" i="6" s="1"/>
  <c r="AT9" i="6" s="1"/>
  <c r="AT14" i="6" s="1"/>
  <c r="AT21" i="5"/>
  <c r="AT22" i="5" s="1"/>
  <c r="AT20" i="4"/>
  <c r="AS23" i="4"/>
  <c r="AS24" i="4" s="1"/>
  <c r="AS9" i="4" s="1"/>
  <c r="AS14" i="4" s="1"/>
  <c r="AZ20" i="1"/>
  <c r="AY23" i="1"/>
  <c r="AY24" i="1" s="1"/>
  <c r="AV20" i="2"/>
  <c r="AU23" i="2"/>
  <c r="AU24" i="2" s="1"/>
  <c r="AU9" i="2" s="1"/>
  <c r="AU14" i="2" s="1"/>
  <c r="AU21" i="3"/>
  <c r="AU22" i="3" s="1"/>
  <c r="AY9" i="1" l="1"/>
  <c r="AY14" i="1" s="1"/>
  <c r="CG21" i="68"/>
  <c r="CG22" i="68" s="1"/>
  <c r="CH20" i="68" s="1"/>
  <c r="BZ20" i="66"/>
  <c r="BY23" i="66"/>
  <c r="BY24" i="66" s="1"/>
  <c r="BY20" i="65"/>
  <c r="BX23" i="65"/>
  <c r="BX24" i="65" s="1"/>
  <c r="CF20" i="64"/>
  <c r="CE23" i="64"/>
  <c r="CE24" i="64" s="1"/>
  <c r="BZ21" i="63"/>
  <c r="BZ22" i="63" s="1"/>
  <c r="BY20" i="62"/>
  <c r="BX23" i="62"/>
  <c r="BX24" i="62" s="1"/>
  <c r="BY20" i="61"/>
  <c r="BX23" i="61"/>
  <c r="BX24" i="61" s="1"/>
  <c r="BX21" i="60"/>
  <c r="BX22" i="60" s="1"/>
  <c r="BZ21" i="59"/>
  <c r="BZ22" i="59" s="1"/>
  <c r="BX21" i="58"/>
  <c r="BX22" i="58" s="1"/>
  <c r="BZ21" i="57"/>
  <c r="BZ22" i="57" s="1"/>
  <c r="BX20" i="56"/>
  <c r="BW23" i="56"/>
  <c r="BW24" i="56" s="1"/>
  <c r="BZ21" i="55"/>
  <c r="BZ22" i="55" s="1"/>
  <c r="CD21" i="54"/>
  <c r="CD22" i="54"/>
  <c r="CE20" i="54" s="1"/>
  <c r="CC23" i="54"/>
  <c r="CC24" i="54" s="1"/>
  <c r="BX20" i="53"/>
  <c r="BW23" i="53"/>
  <c r="BW24" i="53" s="1"/>
  <c r="BY20" i="52"/>
  <c r="BX23" i="52"/>
  <c r="BX24" i="52" s="1"/>
  <c r="BX21" i="51"/>
  <c r="BX22" i="51" s="1"/>
  <c r="CC21" i="50"/>
  <c r="CC22" i="50"/>
  <c r="CD20" i="50" s="1"/>
  <c r="BZ20" i="49"/>
  <c r="BY23" i="49"/>
  <c r="BY24" i="49" s="1"/>
  <c r="BY20" i="48"/>
  <c r="BX23" i="48"/>
  <c r="BX24" i="48" s="1"/>
  <c r="BY20" i="47"/>
  <c r="BX23" i="47"/>
  <c r="BX24" i="47" s="1"/>
  <c r="BX20" i="46"/>
  <c r="BW23" i="46"/>
  <c r="BW24" i="46" s="1"/>
  <c r="BY21" i="45"/>
  <c r="BY22" i="45" s="1"/>
  <c r="BY21" i="44"/>
  <c r="BY22" i="44" s="1"/>
  <c r="BX21" i="43"/>
  <c r="BX22" i="43" s="1"/>
  <c r="BX21" i="42"/>
  <c r="BX22" i="42" s="1"/>
  <c r="BY21" i="41"/>
  <c r="BY22" i="41" s="1"/>
  <c r="BZ20" i="40"/>
  <c r="BY23" i="40"/>
  <c r="BY24" i="40" s="1"/>
  <c r="CA21" i="39"/>
  <c r="CA22" i="39"/>
  <c r="CB20" i="39" s="1"/>
  <c r="CA23" i="39"/>
  <c r="CA24" i="39" s="1"/>
  <c r="CA20" i="38"/>
  <c r="BZ23" i="38"/>
  <c r="BZ24" i="38" s="1"/>
  <c r="CA21" i="36"/>
  <c r="CA22" i="36"/>
  <c r="CB20" i="36" s="1"/>
  <c r="CA23" i="36"/>
  <c r="CA24" i="36" s="1"/>
  <c r="BZ20" i="35"/>
  <c r="BY23" i="35"/>
  <c r="BY24" i="35" s="1"/>
  <c r="CB21" i="34"/>
  <c r="CB22" i="34" s="1"/>
  <c r="CC20" i="34" s="1"/>
  <c r="CA23" i="34"/>
  <c r="CA24" i="34" s="1"/>
  <c r="BX21" i="33"/>
  <c r="BX22" i="33" s="1"/>
  <c r="BZ20" i="32"/>
  <c r="BY23" i="32"/>
  <c r="BY24" i="32" s="1"/>
  <c r="BY21" i="31"/>
  <c r="BY22" i="31" s="1"/>
  <c r="CA21" i="30"/>
  <c r="CA22" i="30"/>
  <c r="CB20" i="30" s="1"/>
  <c r="BY21" i="29"/>
  <c r="BY22" i="29" s="1"/>
  <c r="CA21" i="28"/>
  <c r="CA22" i="28"/>
  <c r="CB20" i="28" s="1"/>
  <c r="CA23" i="28"/>
  <c r="CA24" i="28" s="1"/>
  <c r="BZ20" i="27"/>
  <c r="BY23" i="27"/>
  <c r="BY24" i="27" s="1"/>
  <c r="CC20" i="26"/>
  <c r="CB23" i="26"/>
  <c r="CB24" i="26" s="1"/>
  <c r="BX20" i="25"/>
  <c r="BW23" i="25"/>
  <c r="BW24" i="25" s="1"/>
  <c r="BY20" i="24"/>
  <c r="BX23" i="24"/>
  <c r="BX24" i="24" s="1"/>
  <c r="BZ21" i="23"/>
  <c r="BZ22" i="23" s="1"/>
  <c r="CA20" i="23" s="1"/>
  <c r="BZ20" i="22"/>
  <c r="BY23" i="22"/>
  <c r="BY24" i="22" s="1"/>
  <c r="CA21" i="21"/>
  <c r="CA22" i="21"/>
  <c r="CB20" i="21" s="1"/>
  <c r="BY20" i="20"/>
  <c r="BX23" i="20"/>
  <c r="BX24" i="20" s="1"/>
  <c r="CA20" i="19"/>
  <c r="BZ23" i="19"/>
  <c r="BZ24" i="19" s="1"/>
  <c r="BY21" i="18"/>
  <c r="BY22" i="18" s="1"/>
  <c r="CC20" i="17"/>
  <c r="CB23" i="17"/>
  <c r="CB24" i="17" s="1"/>
  <c r="BX21" i="16"/>
  <c r="BX22" i="16" s="1"/>
  <c r="BZ20" i="15"/>
  <c r="BY23" i="15"/>
  <c r="BY24" i="15" s="1"/>
  <c r="CD21" i="14"/>
  <c r="CD22" i="14" s="1"/>
  <c r="AU20" i="13"/>
  <c r="AT23" i="13"/>
  <c r="AT24" i="13" s="1"/>
  <c r="AT9" i="13" s="1"/>
  <c r="AT14" i="13" s="1"/>
  <c r="AU20" i="12"/>
  <c r="AT23" i="12"/>
  <c r="AT24" i="12" s="1"/>
  <c r="AT9" i="12" s="1"/>
  <c r="AT14" i="12" s="1"/>
  <c r="AV20" i="11"/>
  <c r="AU23" i="11"/>
  <c r="AU24" i="11" s="1"/>
  <c r="AU9" i="11" s="1"/>
  <c r="AU14" i="11" s="1"/>
  <c r="AW20" i="10"/>
  <c r="AV23" i="10"/>
  <c r="AV24" i="10" s="1"/>
  <c r="AV9" i="10" s="1"/>
  <c r="AV14" i="10" s="1"/>
  <c r="AT21" i="9"/>
  <c r="AT22" i="9" s="1"/>
  <c r="AU20" i="8"/>
  <c r="AT23" i="8"/>
  <c r="AT24" i="8" s="1"/>
  <c r="AT9" i="8" s="1"/>
  <c r="AT14" i="8" s="1"/>
  <c r="AU21" i="7"/>
  <c r="AU22" i="7"/>
  <c r="AV20" i="7" s="1"/>
  <c r="AU21" i="6"/>
  <c r="AU22" i="6"/>
  <c r="AV20" i="6" s="1"/>
  <c r="AU20" i="5"/>
  <c r="AT23" i="5"/>
  <c r="AT24" i="5" s="1"/>
  <c r="AT9" i="5" s="1"/>
  <c r="AT14" i="5" s="1"/>
  <c r="AT21" i="4"/>
  <c r="AT22" i="4" s="1"/>
  <c r="AZ21" i="1"/>
  <c r="AZ22" i="1"/>
  <c r="BA20" i="1" s="1"/>
  <c r="AZ23" i="1"/>
  <c r="AZ24" i="1" s="1"/>
  <c r="AV21" i="2"/>
  <c r="AV22" i="2" s="1"/>
  <c r="AW20" i="2" s="1"/>
  <c r="AV20" i="3"/>
  <c r="AU23" i="3"/>
  <c r="AU24" i="3" s="1"/>
  <c r="AU9" i="3" s="1"/>
  <c r="AU14" i="3" s="1"/>
  <c r="AU23" i="6" l="1"/>
  <c r="AU24" i="6" s="1"/>
  <c r="AU9" i="6" s="1"/>
  <c r="AU14" i="6" s="1"/>
  <c r="AU23" i="7"/>
  <c r="AU24" i="7" s="1"/>
  <c r="AU9" i="7" s="1"/>
  <c r="AU14" i="7" s="1"/>
  <c r="CA23" i="30"/>
  <c r="CA24" i="30" s="1"/>
  <c r="AZ9" i="1"/>
  <c r="AZ14" i="1" s="1"/>
  <c r="CH21" i="68"/>
  <c r="CH22" i="68" s="1"/>
  <c r="CG23" i="68"/>
  <c r="CG24" i="68" s="1"/>
  <c r="BZ21" i="66"/>
  <c r="BZ22" i="66" s="1"/>
  <c r="BY21" i="65"/>
  <c r="BY22" i="65" s="1"/>
  <c r="CF21" i="64"/>
  <c r="CF22" i="64"/>
  <c r="CG20" i="64" s="1"/>
  <c r="CA20" i="63"/>
  <c r="BZ23" i="63"/>
  <c r="BZ24" i="63" s="1"/>
  <c r="BY21" i="62"/>
  <c r="BY22" i="62" s="1"/>
  <c r="BY21" i="61"/>
  <c r="BY22" i="61" s="1"/>
  <c r="BY20" i="60"/>
  <c r="BX23" i="60"/>
  <c r="BX24" i="60" s="1"/>
  <c r="CA20" i="59"/>
  <c r="BZ23" i="59"/>
  <c r="BZ24" i="59" s="1"/>
  <c r="BY20" i="58"/>
  <c r="BX23" i="58"/>
  <c r="BX24" i="58" s="1"/>
  <c r="CA20" i="57"/>
  <c r="BZ23" i="57"/>
  <c r="BZ24" i="57" s="1"/>
  <c r="BX21" i="56"/>
  <c r="BX22" i="56" s="1"/>
  <c r="CA20" i="55"/>
  <c r="BZ23" i="55"/>
  <c r="BZ24" i="55" s="1"/>
  <c r="CE21" i="54"/>
  <c r="CE22" i="54" s="1"/>
  <c r="CD23" i="54"/>
  <c r="CD24" i="54" s="1"/>
  <c r="BX21" i="53"/>
  <c r="BX22" i="53" s="1"/>
  <c r="BY21" i="52"/>
  <c r="BY22" i="52" s="1"/>
  <c r="BY20" i="51"/>
  <c r="BX23" i="51"/>
  <c r="BX24" i="51" s="1"/>
  <c r="CD21" i="50"/>
  <c r="CD22" i="50" s="1"/>
  <c r="CE20" i="50" s="1"/>
  <c r="CC23" i="50"/>
  <c r="CC24" i="50" s="1"/>
  <c r="BZ21" i="49"/>
  <c r="BZ22" i="49" s="1"/>
  <c r="BY21" i="48"/>
  <c r="BY22" i="48" s="1"/>
  <c r="BY21" i="47"/>
  <c r="BY22" i="47" s="1"/>
  <c r="BX21" i="46"/>
  <c r="BX22" i="46" s="1"/>
  <c r="BZ20" i="45"/>
  <c r="BY23" i="45"/>
  <c r="BY24" i="45" s="1"/>
  <c r="BZ20" i="44"/>
  <c r="BY23" i="44"/>
  <c r="BY24" i="44" s="1"/>
  <c r="BY20" i="43"/>
  <c r="BX23" i="43"/>
  <c r="BX24" i="43" s="1"/>
  <c r="BY20" i="42"/>
  <c r="BX23" i="42"/>
  <c r="BX24" i="42" s="1"/>
  <c r="BZ20" i="41"/>
  <c r="BY23" i="41"/>
  <c r="BY24" i="41" s="1"/>
  <c r="BZ21" i="40"/>
  <c r="BZ22" i="40" s="1"/>
  <c r="CB21" i="39"/>
  <c r="CB22" i="39" s="1"/>
  <c r="CC20" i="39" s="1"/>
  <c r="CA21" i="38"/>
  <c r="CA22" i="38"/>
  <c r="CB20" i="38" s="1"/>
  <c r="CA23" i="38"/>
  <c r="CA24" i="38" s="1"/>
  <c r="CB21" i="36"/>
  <c r="CB22" i="36" s="1"/>
  <c r="CC20" i="36" s="1"/>
  <c r="BZ21" i="35"/>
  <c r="BZ22" i="35" s="1"/>
  <c r="CC21" i="34"/>
  <c r="CC22" i="34" s="1"/>
  <c r="CB23" i="34"/>
  <c r="CB24" i="34" s="1"/>
  <c r="BY20" i="33"/>
  <c r="BX23" i="33"/>
  <c r="BX24" i="33" s="1"/>
  <c r="BZ21" i="32"/>
  <c r="BZ22" i="32" s="1"/>
  <c r="BZ20" i="31"/>
  <c r="BY23" i="31"/>
  <c r="BY24" i="31" s="1"/>
  <c r="CB21" i="30"/>
  <c r="CB22" i="30"/>
  <c r="CC20" i="30" s="1"/>
  <c r="BZ20" i="29"/>
  <c r="BY23" i="29"/>
  <c r="BY24" i="29" s="1"/>
  <c r="CB21" i="28"/>
  <c r="CB22" i="28" s="1"/>
  <c r="BZ21" i="27"/>
  <c r="BZ22" i="27" s="1"/>
  <c r="CC21" i="26"/>
  <c r="CC22" i="26" s="1"/>
  <c r="BX21" i="25"/>
  <c r="BX22" i="25" s="1"/>
  <c r="BY21" i="24"/>
  <c r="BY22" i="24" s="1"/>
  <c r="CA21" i="23"/>
  <c r="CA22" i="23"/>
  <c r="CB20" i="23" s="1"/>
  <c r="BZ23" i="23"/>
  <c r="BZ24" i="23" s="1"/>
  <c r="BZ21" i="22"/>
  <c r="BZ22" i="22" s="1"/>
  <c r="CB21" i="21"/>
  <c r="CB22" i="21" s="1"/>
  <c r="CA23" i="21"/>
  <c r="CA24" i="21" s="1"/>
  <c r="BY21" i="20"/>
  <c r="BY22" i="20" s="1"/>
  <c r="CA21" i="19"/>
  <c r="CA22" i="19"/>
  <c r="CB20" i="19" s="1"/>
  <c r="BZ20" i="18"/>
  <c r="BY23" i="18"/>
  <c r="BY24" i="18" s="1"/>
  <c r="CC21" i="17"/>
  <c r="CC22" i="17" s="1"/>
  <c r="BY20" i="16"/>
  <c r="BX23" i="16"/>
  <c r="BX24" i="16" s="1"/>
  <c r="BZ21" i="15"/>
  <c r="BZ22" i="15" s="1"/>
  <c r="CE20" i="14"/>
  <c r="CD23" i="14"/>
  <c r="CD24" i="14" s="1"/>
  <c r="AU21" i="13"/>
  <c r="AU22" i="13" s="1"/>
  <c r="AU21" i="12"/>
  <c r="AU22" i="12"/>
  <c r="AV20" i="12" s="1"/>
  <c r="AV21" i="11"/>
  <c r="AV22" i="11" s="1"/>
  <c r="AW21" i="10"/>
  <c r="AW22" i="10" s="1"/>
  <c r="AU20" i="9"/>
  <c r="AT23" i="9"/>
  <c r="AT24" i="9" s="1"/>
  <c r="AT9" i="9" s="1"/>
  <c r="AT14" i="9" s="1"/>
  <c r="AU21" i="8"/>
  <c r="AU22" i="8"/>
  <c r="AV20" i="8" s="1"/>
  <c r="AV21" i="7"/>
  <c r="AV22" i="7" s="1"/>
  <c r="AV21" i="6"/>
  <c r="AV22" i="6" s="1"/>
  <c r="AU21" i="5"/>
  <c r="AU22" i="5" s="1"/>
  <c r="AU20" i="4"/>
  <c r="AT23" i="4"/>
  <c r="AT24" i="4" s="1"/>
  <c r="AT9" i="4" s="1"/>
  <c r="AT14" i="4" s="1"/>
  <c r="BA21" i="1"/>
  <c r="BA22" i="1" s="1"/>
  <c r="BB20" i="1" s="1"/>
  <c r="AV23" i="2"/>
  <c r="AV24" i="2" s="1"/>
  <c r="AV9" i="2" s="1"/>
  <c r="AV14" i="2" s="1"/>
  <c r="AW21" i="2"/>
  <c r="AW22" i="2" s="1"/>
  <c r="AV21" i="3"/>
  <c r="AV22" i="3"/>
  <c r="AW20" i="3" s="1"/>
  <c r="AV20" i="13" l="1"/>
  <c r="AU23" i="13"/>
  <c r="AU24" i="13" s="1"/>
  <c r="AU9" i="13" s="1"/>
  <c r="AU14" i="13" s="1"/>
  <c r="AV20" i="5"/>
  <c r="AU23" i="5"/>
  <c r="AU24" i="5" s="1"/>
  <c r="AU9" i="5" s="1"/>
  <c r="AU14" i="5" s="1"/>
  <c r="AV23" i="3"/>
  <c r="AV24" i="3" s="1"/>
  <c r="AV9" i="3" s="1"/>
  <c r="AV14" i="3" s="1"/>
  <c r="CI20" i="68"/>
  <c r="CH23" i="68"/>
  <c r="CH24" i="68" s="1"/>
  <c r="CA20" i="66"/>
  <c r="BZ23" i="66"/>
  <c r="BZ24" i="66" s="1"/>
  <c r="BZ20" i="65"/>
  <c r="BY23" i="65"/>
  <c r="BY24" i="65" s="1"/>
  <c r="CG21" i="64"/>
  <c r="CG22" i="64" s="1"/>
  <c r="CF23" i="64"/>
  <c r="CF24" i="64" s="1"/>
  <c r="CA21" i="63"/>
  <c r="CA22" i="63" s="1"/>
  <c r="CB20" i="63" s="1"/>
  <c r="BZ20" i="62"/>
  <c r="BY23" i="62"/>
  <c r="BY24" i="62" s="1"/>
  <c r="BZ20" i="61"/>
  <c r="BY23" i="61"/>
  <c r="BY24" i="61" s="1"/>
  <c r="BY21" i="60"/>
  <c r="BY22" i="60" s="1"/>
  <c r="CA21" i="59"/>
  <c r="CA22" i="59"/>
  <c r="CB20" i="59" s="1"/>
  <c r="CA23" i="59"/>
  <c r="CA24" i="59" s="1"/>
  <c r="BY21" i="58"/>
  <c r="BY22" i="58" s="1"/>
  <c r="CA21" i="57"/>
  <c r="CA22" i="57"/>
  <c r="CB20" i="57" s="1"/>
  <c r="CA23" i="57"/>
  <c r="CA24" i="57" s="1"/>
  <c r="BY20" i="56"/>
  <c r="BX23" i="56"/>
  <c r="BX24" i="56" s="1"/>
  <c r="CA21" i="55"/>
  <c r="CA22" i="55" s="1"/>
  <c r="CF20" i="54"/>
  <c r="CE23" i="54"/>
  <c r="CE24" i="54" s="1"/>
  <c r="BY20" i="53"/>
  <c r="BX23" i="53"/>
  <c r="BX24" i="53" s="1"/>
  <c r="BZ20" i="52"/>
  <c r="BY23" i="52"/>
  <c r="BY24" i="52" s="1"/>
  <c r="BY21" i="51"/>
  <c r="BY22" i="51" s="1"/>
  <c r="CE21" i="50"/>
  <c r="CE22" i="50" s="1"/>
  <c r="CD23" i="50"/>
  <c r="CD24" i="50" s="1"/>
  <c r="CA20" i="49"/>
  <c r="BZ23" i="49"/>
  <c r="BZ24" i="49" s="1"/>
  <c r="BZ20" i="48"/>
  <c r="BY23" i="48"/>
  <c r="BY24" i="48" s="1"/>
  <c r="BZ20" i="47"/>
  <c r="BY23" i="47"/>
  <c r="BY24" i="47" s="1"/>
  <c r="BY20" i="46"/>
  <c r="BX23" i="46"/>
  <c r="BX24" i="46" s="1"/>
  <c r="BZ21" i="45"/>
  <c r="BZ22" i="45" s="1"/>
  <c r="BZ21" i="44"/>
  <c r="BZ22" i="44" s="1"/>
  <c r="BY21" i="43"/>
  <c r="BY22" i="43" s="1"/>
  <c r="BY21" i="42"/>
  <c r="BY22" i="42" s="1"/>
  <c r="BZ21" i="41"/>
  <c r="BZ22" i="41" s="1"/>
  <c r="CA20" i="40"/>
  <c r="BZ23" i="40"/>
  <c r="BZ24" i="40" s="1"/>
  <c r="CC21" i="39"/>
  <c r="CC22" i="39" s="1"/>
  <c r="CB23" i="39"/>
  <c r="CB24" i="39" s="1"/>
  <c r="CB21" i="38"/>
  <c r="CB22" i="38"/>
  <c r="CC20" i="38" s="1"/>
  <c r="CC21" i="36"/>
  <c r="CC22" i="36" s="1"/>
  <c r="CB23" i="36"/>
  <c r="CB24" i="36" s="1"/>
  <c r="CA20" i="35"/>
  <c r="BZ23" i="35"/>
  <c r="BZ24" i="35" s="1"/>
  <c r="CD20" i="34"/>
  <c r="CC23" i="34"/>
  <c r="CC24" i="34" s="1"/>
  <c r="BY21" i="33"/>
  <c r="BY22" i="33" s="1"/>
  <c r="CA20" i="32"/>
  <c r="BZ23" i="32"/>
  <c r="BZ24" i="32" s="1"/>
  <c r="BZ21" i="31"/>
  <c r="BZ22" i="31" s="1"/>
  <c r="CC21" i="30"/>
  <c r="CC22" i="30" s="1"/>
  <c r="CB23" i="30"/>
  <c r="CB24" i="30" s="1"/>
  <c r="BZ21" i="29"/>
  <c r="BZ22" i="29" s="1"/>
  <c r="CC20" i="28"/>
  <c r="CB23" i="28"/>
  <c r="CB24" i="28" s="1"/>
  <c r="CA20" i="27"/>
  <c r="BZ23" i="27"/>
  <c r="BZ24" i="27" s="1"/>
  <c r="CD20" i="26"/>
  <c r="CC23" i="26"/>
  <c r="CC24" i="26" s="1"/>
  <c r="BY20" i="25"/>
  <c r="BX23" i="25"/>
  <c r="BX24" i="25" s="1"/>
  <c r="BZ20" i="24"/>
  <c r="BY23" i="24"/>
  <c r="BY24" i="24" s="1"/>
  <c r="CB21" i="23"/>
  <c r="CB22" i="23" s="1"/>
  <c r="CA23" i="23"/>
  <c r="CA24" i="23" s="1"/>
  <c r="CA20" i="22"/>
  <c r="BZ23" i="22"/>
  <c r="BZ24" i="22" s="1"/>
  <c r="CC20" i="21"/>
  <c r="CB23" i="21"/>
  <c r="CB24" i="21" s="1"/>
  <c r="BZ20" i="20"/>
  <c r="BY23" i="20"/>
  <c r="BY24" i="20" s="1"/>
  <c r="CB21" i="19"/>
  <c r="CB22" i="19" s="1"/>
  <c r="CA23" i="19"/>
  <c r="CA24" i="19" s="1"/>
  <c r="BZ21" i="18"/>
  <c r="BZ22" i="18" s="1"/>
  <c r="CD20" i="17"/>
  <c r="CC23" i="17"/>
  <c r="CC24" i="17" s="1"/>
  <c r="BY21" i="16"/>
  <c r="BY22" i="16" s="1"/>
  <c r="CA20" i="15"/>
  <c r="BZ23" i="15"/>
  <c r="BZ24" i="15" s="1"/>
  <c r="CE21" i="14"/>
  <c r="CE22" i="14"/>
  <c r="CF20" i="14" s="1"/>
  <c r="AV21" i="13"/>
  <c r="AV22" i="13" s="1"/>
  <c r="AU23" i="12"/>
  <c r="AU24" i="12" s="1"/>
  <c r="AU9" i="12" s="1"/>
  <c r="AU14" i="12" s="1"/>
  <c r="AV21" i="12"/>
  <c r="AV22" i="12" s="1"/>
  <c r="AW20" i="11"/>
  <c r="AV23" i="11"/>
  <c r="AV24" i="11" s="1"/>
  <c r="AV9" i="11" s="1"/>
  <c r="AV14" i="11" s="1"/>
  <c r="AX20" i="10"/>
  <c r="AW23" i="10"/>
  <c r="AW24" i="10" s="1"/>
  <c r="AW9" i="10" s="1"/>
  <c r="AW14" i="10" s="1"/>
  <c r="AU21" i="9"/>
  <c r="AU22" i="9" s="1"/>
  <c r="AV21" i="8"/>
  <c r="AV22" i="8" s="1"/>
  <c r="AU23" i="8"/>
  <c r="AU24" i="8" s="1"/>
  <c r="AU9" i="8" s="1"/>
  <c r="AU14" i="8" s="1"/>
  <c r="AW20" i="7"/>
  <c r="AV23" i="7"/>
  <c r="AV24" i="7" s="1"/>
  <c r="AV9" i="7" s="1"/>
  <c r="AV14" i="7" s="1"/>
  <c r="AW20" i="6"/>
  <c r="AV23" i="6"/>
  <c r="AV24" i="6" s="1"/>
  <c r="AV9" i="6" s="1"/>
  <c r="AV14" i="6" s="1"/>
  <c r="AV21" i="5"/>
  <c r="AV22" i="5" s="1"/>
  <c r="AU21" i="4"/>
  <c r="AU22" i="4"/>
  <c r="AV20" i="4" s="1"/>
  <c r="AU23" i="4"/>
  <c r="AU24" i="4" s="1"/>
  <c r="AU9" i="4" s="1"/>
  <c r="AU14" i="4" s="1"/>
  <c r="BB21" i="1"/>
  <c r="BB22" i="1" s="1"/>
  <c r="BA23" i="1"/>
  <c r="BA24" i="1" s="1"/>
  <c r="AX20" i="2"/>
  <c r="AW23" i="2"/>
  <c r="AW24" i="2" s="1"/>
  <c r="AW9" i="2" s="1"/>
  <c r="AW14" i="2" s="1"/>
  <c r="AW21" i="3"/>
  <c r="AW22" i="3" s="1"/>
  <c r="AV20" i="9" l="1"/>
  <c r="AU23" i="9"/>
  <c r="AU24" i="9" s="1"/>
  <c r="AU9" i="9" s="1"/>
  <c r="AU14" i="9" s="1"/>
  <c r="CB20" i="55"/>
  <c r="CA23" i="55"/>
  <c r="CA24" i="55" s="1"/>
  <c r="BA9" i="1"/>
  <c r="BA14" i="1" s="1"/>
  <c r="CI21" i="68"/>
  <c r="CI22" i="68" s="1"/>
  <c r="CJ20" i="68" s="1"/>
  <c r="CA21" i="66"/>
  <c r="CA22" i="66" s="1"/>
  <c r="BZ21" i="65"/>
  <c r="BZ22" i="65" s="1"/>
  <c r="CH20" i="64"/>
  <c r="CG23" i="64"/>
  <c r="CG24" i="64" s="1"/>
  <c r="CB21" i="63"/>
  <c r="CB22" i="63" s="1"/>
  <c r="CA23" i="63"/>
  <c r="CA24" i="63" s="1"/>
  <c r="BZ21" i="62"/>
  <c r="BZ22" i="62" s="1"/>
  <c r="BZ21" i="61"/>
  <c r="BZ22" i="61" s="1"/>
  <c r="BZ20" i="60"/>
  <c r="BY23" i="60"/>
  <c r="BY24" i="60" s="1"/>
  <c r="CB21" i="59"/>
  <c r="CB22" i="59"/>
  <c r="CC20" i="59" s="1"/>
  <c r="BZ20" i="58"/>
  <c r="BY23" i="58"/>
  <c r="BY24" i="58" s="1"/>
  <c r="CB21" i="57"/>
  <c r="CB22" i="57" s="1"/>
  <c r="CC20" i="57" s="1"/>
  <c r="BY21" i="56"/>
  <c r="BY22" i="56" s="1"/>
  <c r="CB21" i="55"/>
  <c r="CB22" i="55"/>
  <c r="CC20" i="55" s="1"/>
  <c r="CF21" i="54"/>
  <c r="CF22" i="54" s="1"/>
  <c r="BY21" i="53"/>
  <c r="BY22" i="53" s="1"/>
  <c r="BZ21" i="52"/>
  <c r="BZ22" i="52" s="1"/>
  <c r="BZ20" i="51"/>
  <c r="BY23" i="51"/>
  <c r="BY24" i="51" s="1"/>
  <c r="CF20" i="50"/>
  <c r="CE23" i="50"/>
  <c r="CE24" i="50" s="1"/>
  <c r="CA21" i="49"/>
  <c r="CA22" i="49" s="1"/>
  <c r="BZ21" i="48"/>
  <c r="BZ22" i="48" s="1"/>
  <c r="BZ21" i="47"/>
  <c r="BZ22" i="47" s="1"/>
  <c r="BY21" i="46"/>
  <c r="BY22" i="46" s="1"/>
  <c r="CA20" i="45"/>
  <c r="BZ23" i="45"/>
  <c r="BZ24" i="45" s="1"/>
  <c r="CA20" i="44"/>
  <c r="BZ23" i="44"/>
  <c r="BZ24" i="44" s="1"/>
  <c r="BZ20" i="43"/>
  <c r="BY23" i="43"/>
  <c r="BY24" i="43" s="1"/>
  <c r="BZ20" i="42"/>
  <c r="BY23" i="42"/>
  <c r="BY24" i="42" s="1"/>
  <c r="CA20" i="41"/>
  <c r="BZ23" i="41"/>
  <c r="BZ24" i="41" s="1"/>
  <c r="CA21" i="40"/>
  <c r="CA22" i="40"/>
  <c r="CB20" i="40" s="1"/>
  <c r="CA23" i="40"/>
  <c r="CA24" i="40" s="1"/>
  <c r="CD20" i="39"/>
  <c r="CC23" i="39"/>
  <c r="CC24" i="39" s="1"/>
  <c r="CC21" i="38"/>
  <c r="CC22" i="38" s="1"/>
  <c r="CB23" i="38"/>
  <c r="CB24" i="38" s="1"/>
  <c r="CD20" i="36"/>
  <c r="CC23" i="36"/>
  <c r="CC24" i="36" s="1"/>
  <c r="CA21" i="35"/>
  <c r="CA22" i="35" s="1"/>
  <c r="CB20" i="35" s="1"/>
  <c r="CD21" i="34"/>
  <c r="CD22" i="34" s="1"/>
  <c r="BZ20" i="33"/>
  <c r="BY23" i="33"/>
  <c r="BY24" i="33" s="1"/>
  <c r="CA21" i="32"/>
  <c r="CA22" i="32" s="1"/>
  <c r="CA20" i="31"/>
  <c r="BZ23" i="31"/>
  <c r="BZ24" i="31" s="1"/>
  <c r="CD20" i="30"/>
  <c r="CC23" i="30"/>
  <c r="CC24" i="30" s="1"/>
  <c r="CA20" i="29"/>
  <c r="BZ23" i="29"/>
  <c r="BZ24" i="29" s="1"/>
  <c r="CC21" i="28"/>
  <c r="CC22" i="28" s="1"/>
  <c r="CA21" i="27"/>
  <c r="CA22" i="27" s="1"/>
  <c r="CB20" i="27" s="1"/>
  <c r="CD21" i="26"/>
  <c r="CD22" i="26" s="1"/>
  <c r="BY21" i="25"/>
  <c r="BY22" i="25" s="1"/>
  <c r="BZ21" i="24"/>
  <c r="BZ22" i="24" s="1"/>
  <c r="CC20" i="23"/>
  <c r="CB23" i="23"/>
  <c r="CB24" i="23" s="1"/>
  <c r="CA21" i="22"/>
  <c r="CA22" i="22"/>
  <c r="CB20" i="22" s="1"/>
  <c r="CC21" i="21"/>
  <c r="CC22" i="21" s="1"/>
  <c r="BZ21" i="20"/>
  <c r="BZ22" i="20" s="1"/>
  <c r="CC20" i="19"/>
  <c r="CB23" i="19"/>
  <c r="CB24" i="19" s="1"/>
  <c r="CA20" i="18"/>
  <c r="BZ23" i="18"/>
  <c r="BZ24" i="18" s="1"/>
  <c r="CD21" i="17"/>
  <c r="CD22" i="17" s="1"/>
  <c r="BZ20" i="16"/>
  <c r="BY23" i="16"/>
  <c r="BY24" i="16" s="1"/>
  <c r="CA21" i="15"/>
  <c r="CA22" i="15" s="1"/>
  <c r="CF21" i="14"/>
  <c r="CF22" i="14" s="1"/>
  <c r="CE23" i="14"/>
  <c r="CE24" i="14" s="1"/>
  <c r="AW20" i="13"/>
  <c r="AV23" i="13"/>
  <c r="AV24" i="13" s="1"/>
  <c r="AV9" i="13" s="1"/>
  <c r="AV14" i="13" s="1"/>
  <c r="AW20" i="12"/>
  <c r="AV23" i="12"/>
  <c r="AV24" i="12" s="1"/>
  <c r="AV9" i="12" s="1"/>
  <c r="AV14" i="12" s="1"/>
  <c r="AW21" i="11"/>
  <c r="AW22" i="11" s="1"/>
  <c r="AX21" i="10"/>
  <c r="AX22" i="10" s="1"/>
  <c r="AV21" i="9"/>
  <c r="AV22" i="9" s="1"/>
  <c r="AW20" i="8"/>
  <c r="AV23" i="8"/>
  <c r="AV24" i="8" s="1"/>
  <c r="AV9" i="8" s="1"/>
  <c r="AV14" i="8" s="1"/>
  <c r="AW21" i="7"/>
  <c r="AW22" i="7" s="1"/>
  <c r="AW21" i="6"/>
  <c r="AW22" i="6" s="1"/>
  <c r="AW20" i="5"/>
  <c r="AV23" i="5"/>
  <c r="AV24" i="5" s="1"/>
  <c r="AV9" i="5" s="1"/>
  <c r="AV14" i="5" s="1"/>
  <c r="AV21" i="4"/>
  <c r="AV22" i="4" s="1"/>
  <c r="BC20" i="1"/>
  <c r="BB23" i="1"/>
  <c r="BB24" i="1" s="1"/>
  <c r="AX21" i="2"/>
  <c r="AX22" i="2" s="1"/>
  <c r="AX20" i="3"/>
  <c r="AW23" i="3"/>
  <c r="AW24" i="3" s="1"/>
  <c r="AW9" i="3" s="1"/>
  <c r="AW14" i="3" s="1"/>
  <c r="CB20" i="32" l="1"/>
  <c r="CA23" i="32"/>
  <c r="CA24" i="32" s="1"/>
  <c r="CA23" i="22"/>
  <c r="CA24" i="22" s="1"/>
  <c r="CA20" i="24"/>
  <c r="BZ23" i="24"/>
  <c r="BZ24" i="24" s="1"/>
  <c r="BB9" i="1"/>
  <c r="BB14" i="1" s="1"/>
  <c r="CJ21" i="68"/>
  <c r="CJ22" i="68" s="1"/>
  <c r="CI23" i="68"/>
  <c r="CI24" i="68" s="1"/>
  <c r="CB20" i="66"/>
  <c r="CA23" i="66"/>
  <c r="CA24" i="66" s="1"/>
  <c r="CA20" i="65"/>
  <c r="BZ23" i="65"/>
  <c r="BZ24" i="65" s="1"/>
  <c r="CH21" i="64"/>
  <c r="CH22" i="64" s="1"/>
  <c r="CC20" i="63"/>
  <c r="CB23" i="63"/>
  <c r="CB24" i="63" s="1"/>
  <c r="CA20" i="62"/>
  <c r="BZ23" i="62"/>
  <c r="BZ24" i="62" s="1"/>
  <c r="CA20" i="61"/>
  <c r="BZ23" i="61"/>
  <c r="BZ24" i="61" s="1"/>
  <c r="BZ21" i="60"/>
  <c r="BZ22" i="60" s="1"/>
  <c r="CC21" i="59"/>
  <c r="CC22" i="59" s="1"/>
  <c r="CB23" i="59"/>
  <c r="CB24" i="59" s="1"/>
  <c r="BZ21" i="58"/>
  <c r="BZ22" i="58" s="1"/>
  <c r="CC21" i="57"/>
  <c r="CC22" i="57" s="1"/>
  <c r="CB23" i="57"/>
  <c r="CB24" i="57" s="1"/>
  <c r="BZ20" i="56"/>
  <c r="BY23" i="56"/>
  <c r="BY24" i="56" s="1"/>
  <c r="CC21" i="55"/>
  <c r="CC22" i="55" s="1"/>
  <c r="CB23" i="55"/>
  <c r="CB24" i="55" s="1"/>
  <c r="CG20" i="54"/>
  <c r="CF23" i="54"/>
  <c r="CF24" i="54" s="1"/>
  <c r="BZ20" i="53"/>
  <c r="BY23" i="53"/>
  <c r="BY24" i="53" s="1"/>
  <c r="CA20" i="52"/>
  <c r="BZ23" i="52"/>
  <c r="BZ24" i="52" s="1"/>
  <c r="BZ21" i="51"/>
  <c r="BZ22" i="51" s="1"/>
  <c r="CF21" i="50"/>
  <c r="CF22" i="50" s="1"/>
  <c r="CB20" i="49"/>
  <c r="CA23" i="49"/>
  <c r="CA24" i="49" s="1"/>
  <c r="CA20" i="48"/>
  <c r="BZ23" i="48"/>
  <c r="BZ24" i="48" s="1"/>
  <c r="CA20" i="47"/>
  <c r="BZ23" i="47"/>
  <c r="BZ24" i="47" s="1"/>
  <c r="BZ20" i="46"/>
  <c r="BY23" i="46"/>
  <c r="BY24" i="46" s="1"/>
  <c r="CA21" i="45"/>
  <c r="CA22" i="45"/>
  <c r="CB20" i="45" s="1"/>
  <c r="CA21" i="44"/>
  <c r="CA22" i="44"/>
  <c r="CB20" i="44" s="1"/>
  <c r="CA23" i="44"/>
  <c r="CA24" i="44" s="1"/>
  <c r="BZ21" i="43"/>
  <c r="BZ22" i="43" s="1"/>
  <c r="BZ21" i="42"/>
  <c r="BZ22" i="42" s="1"/>
  <c r="CA21" i="41"/>
  <c r="CA22" i="41" s="1"/>
  <c r="CB21" i="40"/>
  <c r="CB22" i="40" s="1"/>
  <c r="CC20" i="40" s="1"/>
  <c r="CD21" i="39"/>
  <c r="CD22" i="39" s="1"/>
  <c r="CD20" i="38"/>
  <c r="CC23" i="38"/>
  <c r="CC24" i="38" s="1"/>
  <c r="CD21" i="36"/>
  <c r="CD22" i="36" s="1"/>
  <c r="CB21" i="35"/>
  <c r="CB22" i="35" s="1"/>
  <c r="CA23" i="35"/>
  <c r="CA24" i="35" s="1"/>
  <c r="CE20" i="34"/>
  <c r="CD23" i="34"/>
  <c r="CD24" i="34" s="1"/>
  <c r="BZ21" i="33"/>
  <c r="BZ22" i="33" s="1"/>
  <c r="CB21" i="32"/>
  <c r="CB22" i="32" s="1"/>
  <c r="CC20" i="32" s="1"/>
  <c r="CA21" i="31"/>
  <c r="CA22" i="31" s="1"/>
  <c r="CD21" i="30"/>
  <c r="CD22" i="30" s="1"/>
  <c r="CA21" i="29"/>
  <c r="CA22" i="29" s="1"/>
  <c r="CD20" i="28"/>
  <c r="CC23" i="28"/>
  <c r="CC24" i="28" s="1"/>
  <c r="CB21" i="27"/>
  <c r="CB22" i="27"/>
  <c r="CC20" i="27" s="1"/>
  <c r="CA23" i="27"/>
  <c r="CA24" i="27" s="1"/>
  <c r="CE20" i="26"/>
  <c r="CD23" i="26"/>
  <c r="CD24" i="26" s="1"/>
  <c r="BZ20" i="25"/>
  <c r="BY23" i="25"/>
  <c r="BY24" i="25" s="1"/>
  <c r="CA21" i="24"/>
  <c r="CA22" i="24" s="1"/>
  <c r="CC21" i="23"/>
  <c r="CC22" i="23" s="1"/>
  <c r="CB21" i="22"/>
  <c r="CB22" i="22"/>
  <c r="CC20" i="22" s="1"/>
  <c r="CD20" i="21"/>
  <c r="CC23" i="21"/>
  <c r="CC24" i="21" s="1"/>
  <c r="CA20" i="20"/>
  <c r="BZ23" i="20"/>
  <c r="BZ24" i="20" s="1"/>
  <c r="CC21" i="19"/>
  <c r="CC22" i="19" s="1"/>
  <c r="CD20" i="19" s="1"/>
  <c r="CA21" i="18"/>
  <c r="CA22" i="18"/>
  <c r="CB20" i="18" s="1"/>
  <c r="CE20" i="17"/>
  <c r="CD23" i="17"/>
  <c r="CD24" i="17" s="1"/>
  <c r="BZ21" i="16"/>
  <c r="BZ22" i="16" s="1"/>
  <c r="CB20" i="15"/>
  <c r="CA23" i="15"/>
  <c r="CA24" i="15" s="1"/>
  <c r="CG20" i="14"/>
  <c r="CF23" i="14"/>
  <c r="CF24" i="14" s="1"/>
  <c r="AW21" i="13"/>
  <c r="AW22" i="13" s="1"/>
  <c r="AW21" i="12"/>
  <c r="AW22" i="12" s="1"/>
  <c r="AX20" i="11"/>
  <c r="AW23" i="11"/>
  <c r="AW24" i="11" s="1"/>
  <c r="AW9" i="11" s="1"/>
  <c r="AW14" i="11" s="1"/>
  <c r="AY20" i="10"/>
  <c r="AX23" i="10"/>
  <c r="AX24" i="10" s="1"/>
  <c r="AX9" i="10" s="1"/>
  <c r="AX14" i="10" s="1"/>
  <c r="AW20" i="9"/>
  <c r="AV23" i="9"/>
  <c r="AV24" i="9" s="1"/>
  <c r="AV9" i="9" s="1"/>
  <c r="AV14" i="9" s="1"/>
  <c r="AW21" i="8"/>
  <c r="AW22" i="8" s="1"/>
  <c r="AX20" i="7"/>
  <c r="AW23" i="7"/>
  <c r="AW24" i="7" s="1"/>
  <c r="AW9" i="7" s="1"/>
  <c r="AW14" i="7" s="1"/>
  <c r="AX20" i="6"/>
  <c r="AW23" i="6"/>
  <c r="AW24" i="6" s="1"/>
  <c r="AW9" i="6" s="1"/>
  <c r="AW14" i="6" s="1"/>
  <c r="AW21" i="5"/>
  <c r="AW22" i="5" s="1"/>
  <c r="AW20" i="4"/>
  <c r="AV23" i="4"/>
  <c r="AV24" i="4" s="1"/>
  <c r="AV9" i="4" s="1"/>
  <c r="AV14" i="4" s="1"/>
  <c r="BC21" i="1"/>
  <c r="BC22" i="1" s="1"/>
  <c r="BD20" i="1" s="1"/>
  <c r="AY20" i="2"/>
  <c r="AX23" i="2"/>
  <c r="AX24" i="2" s="1"/>
  <c r="AX9" i="2" s="1"/>
  <c r="AX14" i="2" s="1"/>
  <c r="AX21" i="3"/>
  <c r="AX22" i="3" s="1"/>
  <c r="CB20" i="29" l="1"/>
  <c r="CA23" i="29"/>
  <c r="CA24" i="29" s="1"/>
  <c r="CB20" i="31"/>
  <c r="CA23" i="31"/>
  <c r="CA24" i="31" s="1"/>
  <c r="CA23" i="18"/>
  <c r="CA24" i="18" s="1"/>
  <c r="CB20" i="41"/>
  <c r="CA23" i="41"/>
  <c r="CA24" i="41" s="1"/>
  <c r="CK20" i="68"/>
  <c r="CJ23" i="68"/>
  <c r="CJ24" i="68" s="1"/>
  <c r="CB21" i="66"/>
  <c r="CB22" i="66" s="1"/>
  <c r="CA21" i="65"/>
  <c r="CA22" i="65"/>
  <c r="CB20" i="65" s="1"/>
  <c r="CI20" i="64"/>
  <c r="CH23" i="64"/>
  <c r="CH24" i="64" s="1"/>
  <c r="CC21" i="63"/>
  <c r="CC22" i="63" s="1"/>
  <c r="CA21" i="62"/>
  <c r="CA22" i="62" s="1"/>
  <c r="CA21" i="61"/>
  <c r="CA22" i="61"/>
  <c r="CB20" i="61" s="1"/>
  <c r="CA20" i="60"/>
  <c r="BZ23" i="60"/>
  <c r="BZ24" i="60" s="1"/>
  <c r="CD20" i="59"/>
  <c r="CC23" i="59"/>
  <c r="CC24" i="59" s="1"/>
  <c r="CA20" i="58"/>
  <c r="BZ23" i="58"/>
  <c r="BZ24" i="58" s="1"/>
  <c r="CD20" i="57"/>
  <c r="CC23" i="57"/>
  <c r="CC24" i="57" s="1"/>
  <c r="BZ21" i="56"/>
  <c r="BZ22" i="56" s="1"/>
  <c r="CD20" i="55"/>
  <c r="CC23" i="55"/>
  <c r="CC24" i="55" s="1"/>
  <c r="CG21" i="54"/>
  <c r="CG22" i="54" s="1"/>
  <c r="BZ21" i="53"/>
  <c r="BZ22" i="53" s="1"/>
  <c r="CA21" i="52"/>
  <c r="CA22" i="52" s="1"/>
  <c r="CA20" i="51"/>
  <c r="BZ23" i="51"/>
  <c r="BZ24" i="51" s="1"/>
  <c r="CG20" i="50"/>
  <c r="CF23" i="50"/>
  <c r="CF24" i="50" s="1"/>
  <c r="CB21" i="49"/>
  <c r="CB22" i="49"/>
  <c r="CC20" i="49" s="1"/>
  <c r="CA21" i="48"/>
  <c r="CA22" i="48" s="1"/>
  <c r="CB20" i="48" s="1"/>
  <c r="CA21" i="47"/>
  <c r="CA22" i="47"/>
  <c r="CB20" i="47" s="1"/>
  <c r="BZ21" i="46"/>
  <c r="BZ22" i="46" s="1"/>
  <c r="CB21" i="45"/>
  <c r="CB22" i="45"/>
  <c r="CC20" i="45" s="1"/>
  <c r="CA23" i="45"/>
  <c r="CA24" i="45" s="1"/>
  <c r="CB21" i="44"/>
  <c r="CB22" i="44"/>
  <c r="CC20" i="44" s="1"/>
  <c r="CA20" i="43"/>
  <c r="BZ23" i="43"/>
  <c r="BZ24" i="43" s="1"/>
  <c r="CA20" i="42"/>
  <c r="BZ23" i="42"/>
  <c r="BZ24" i="42" s="1"/>
  <c r="CB21" i="41"/>
  <c r="CB22" i="41" s="1"/>
  <c r="CC21" i="40"/>
  <c r="CC22" i="40" s="1"/>
  <c r="CB23" i="40"/>
  <c r="CB24" i="40" s="1"/>
  <c r="CE20" i="39"/>
  <c r="CD23" i="39"/>
  <c r="CD24" i="39" s="1"/>
  <c r="CD21" i="38"/>
  <c r="CD22" i="38" s="1"/>
  <c r="CE20" i="36"/>
  <c r="CD23" i="36"/>
  <c r="CD24" i="36" s="1"/>
  <c r="CC20" i="35"/>
  <c r="CB23" i="35"/>
  <c r="CB24" i="35" s="1"/>
  <c r="CE21" i="34"/>
  <c r="CE22" i="34" s="1"/>
  <c r="CA20" i="33"/>
  <c r="BZ23" i="33"/>
  <c r="BZ24" i="33" s="1"/>
  <c r="CC21" i="32"/>
  <c r="CC22" i="32" s="1"/>
  <c r="CB23" i="32"/>
  <c r="CB24" i="32" s="1"/>
  <c r="CB21" i="31"/>
  <c r="CB22" i="31"/>
  <c r="CC20" i="31" s="1"/>
  <c r="CE20" i="30"/>
  <c r="CD23" i="30"/>
  <c r="CD24" i="30" s="1"/>
  <c r="CB21" i="29"/>
  <c r="CB22" i="29" s="1"/>
  <c r="CC20" i="29" s="1"/>
  <c r="CD21" i="28"/>
  <c r="CD22" i="28" s="1"/>
  <c r="CC21" i="27"/>
  <c r="CC22" i="27" s="1"/>
  <c r="CB23" i="27"/>
  <c r="CB24" i="27" s="1"/>
  <c r="CE21" i="26"/>
  <c r="CE22" i="26" s="1"/>
  <c r="BZ21" i="25"/>
  <c r="BZ22" i="25" s="1"/>
  <c r="CB20" i="24"/>
  <c r="CA23" i="24"/>
  <c r="CA24" i="24" s="1"/>
  <c r="CD20" i="23"/>
  <c r="CC23" i="23"/>
  <c r="CC24" i="23" s="1"/>
  <c r="CC21" i="22"/>
  <c r="CC22" i="22" s="1"/>
  <c r="CB23" i="22"/>
  <c r="CB24" i="22" s="1"/>
  <c r="CD21" i="21"/>
  <c r="CD22" i="21" s="1"/>
  <c r="CA21" i="20"/>
  <c r="CA22" i="20" s="1"/>
  <c r="CB20" i="20" s="1"/>
  <c r="CD21" i="19"/>
  <c r="CD22" i="19" s="1"/>
  <c r="CE20" i="19" s="1"/>
  <c r="CC23" i="19"/>
  <c r="CC24" i="19" s="1"/>
  <c r="CB21" i="18"/>
  <c r="CB22" i="18" s="1"/>
  <c r="CC20" i="18" s="1"/>
  <c r="CE21" i="17"/>
  <c r="CE22" i="17" s="1"/>
  <c r="CA20" i="16"/>
  <c r="BZ23" i="16"/>
  <c r="BZ24" i="16" s="1"/>
  <c r="CB21" i="15"/>
  <c r="CB22" i="15" s="1"/>
  <c r="CG21" i="14"/>
  <c r="CG22" i="14"/>
  <c r="CH20" i="14" s="1"/>
  <c r="AX20" i="13"/>
  <c r="AW23" i="13"/>
  <c r="AW24" i="13" s="1"/>
  <c r="AW9" i="13" s="1"/>
  <c r="AW14" i="13" s="1"/>
  <c r="AX20" i="12"/>
  <c r="AW23" i="12"/>
  <c r="AW24" i="12" s="1"/>
  <c r="AW9" i="12" s="1"/>
  <c r="AW14" i="12" s="1"/>
  <c r="AX21" i="11"/>
  <c r="AX22" i="11" s="1"/>
  <c r="AY21" i="10"/>
  <c r="AY22" i="10" s="1"/>
  <c r="AW21" i="9"/>
  <c r="AW22" i="9" s="1"/>
  <c r="AX20" i="8"/>
  <c r="AW23" i="8"/>
  <c r="AW24" i="8" s="1"/>
  <c r="AW9" i="8" s="1"/>
  <c r="AW14" i="8" s="1"/>
  <c r="AX21" i="7"/>
  <c r="AX22" i="7" s="1"/>
  <c r="AX21" i="6"/>
  <c r="AX22" i="6" s="1"/>
  <c r="AX20" i="5"/>
  <c r="AW23" i="5"/>
  <c r="AW24" i="5" s="1"/>
  <c r="AW9" i="5" s="1"/>
  <c r="AW14" i="5" s="1"/>
  <c r="AW21" i="4"/>
  <c r="AW22" i="4" s="1"/>
  <c r="BD21" i="1"/>
  <c r="BD22" i="1" s="1"/>
  <c r="BE20" i="1" s="1"/>
  <c r="BC23" i="1"/>
  <c r="BC24" i="1" s="1"/>
  <c r="AY21" i="2"/>
  <c r="AY22" i="2" s="1"/>
  <c r="AY20" i="3"/>
  <c r="AX23" i="3"/>
  <c r="AX24" i="3" s="1"/>
  <c r="AX9" i="3" s="1"/>
  <c r="AX14" i="3" s="1"/>
  <c r="CA23" i="61" l="1"/>
  <c r="CA24" i="61" s="1"/>
  <c r="CB20" i="52"/>
  <c r="CA23" i="52"/>
  <c r="CA24" i="52" s="1"/>
  <c r="BC9" i="1"/>
  <c r="BC14" i="1" s="1"/>
  <c r="CK21" i="68"/>
  <c r="CK22" i="68" s="1"/>
  <c r="CL20" i="68" s="1"/>
  <c r="CC20" i="66"/>
  <c r="CB23" i="66"/>
  <c r="CB24" i="66" s="1"/>
  <c r="CB21" i="65"/>
  <c r="CB22" i="65" s="1"/>
  <c r="CA23" i="65"/>
  <c r="CA24" i="65" s="1"/>
  <c r="CI21" i="64"/>
  <c r="CI22" i="64" s="1"/>
  <c r="CJ20" i="64" s="1"/>
  <c r="CD20" i="63"/>
  <c r="CC23" i="63"/>
  <c r="CC24" i="63" s="1"/>
  <c r="CB20" i="62"/>
  <c r="CB21" i="62" s="1"/>
  <c r="CB22" i="62" s="1"/>
  <c r="CA23" i="62"/>
  <c r="CA24" i="62" s="1"/>
  <c r="CB21" i="61"/>
  <c r="CB22" i="61" s="1"/>
  <c r="CA21" i="60"/>
  <c r="CA22" i="60" s="1"/>
  <c r="CD21" i="59"/>
  <c r="CD22" i="59" s="1"/>
  <c r="CA21" i="58"/>
  <c r="CA22" i="58"/>
  <c r="CB20" i="58" s="1"/>
  <c r="CA23" i="58"/>
  <c r="CA24" i="58" s="1"/>
  <c r="CD21" i="57"/>
  <c r="CD22" i="57" s="1"/>
  <c r="CA20" i="56"/>
  <c r="BZ23" i="56"/>
  <c r="BZ24" i="56" s="1"/>
  <c r="CD21" i="55"/>
  <c r="CD22" i="55" s="1"/>
  <c r="CH20" i="54"/>
  <c r="CG23" i="54"/>
  <c r="CG24" i="54" s="1"/>
  <c r="CA20" i="53"/>
  <c r="BZ23" i="53"/>
  <c r="BZ24" i="53" s="1"/>
  <c r="CB21" i="52"/>
  <c r="CB22" i="52" s="1"/>
  <c r="CA21" i="51"/>
  <c r="CA22" i="51"/>
  <c r="CB20" i="51" s="1"/>
  <c r="CG21" i="50"/>
  <c r="CG22" i="50" s="1"/>
  <c r="CC21" i="49"/>
  <c r="CC22" i="49" s="1"/>
  <c r="CB23" i="49"/>
  <c r="CB24" i="49" s="1"/>
  <c r="CB21" i="48"/>
  <c r="CB22" i="48" s="1"/>
  <c r="CA23" i="48"/>
  <c r="CA24" i="48" s="1"/>
  <c r="CB21" i="47"/>
  <c r="CB22" i="47" s="1"/>
  <c r="CA23" i="47"/>
  <c r="CA24" i="47" s="1"/>
  <c r="CA20" i="46"/>
  <c r="BZ23" i="46"/>
  <c r="BZ24" i="46" s="1"/>
  <c r="CC21" i="45"/>
  <c r="CC22" i="45" s="1"/>
  <c r="CB23" i="45"/>
  <c r="CB24" i="45" s="1"/>
  <c r="CC21" i="44"/>
  <c r="CC22" i="44" s="1"/>
  <c r="CB23" i="44"/>
  <c r="CB24" i="44" s="1"/>
  <c r="CA21" i="43"/>
  <c r="CA22" i="43"/>
  <c r="CB20" i="43" s="1"/>
  <c r="CA21" i="42"/>
  <c r="CA22" i="42"/>
  <c r="CB20" i="42" s="1"/>
  <c r="CA23" i="42"/>
  <c r="CA24" i="42" s="1"/>
  <c r="CC20" i="41"/>
  <c r="CB23" i="41"/>
  <c r="CB24" i="41" s="1"/>
  <c r="CD20" i="40"/>
  <c r="CC23" i="40"/>
  <c r="CC24" i="40" s="1"/>
  <c r="CE21" i="39"/>
  <c r="CE22" i="39" s="1"/>
  <c r="CE20" i="38"/>
  <c r="CD23" i="38"/>
  <c r="CD24" i="38" s="1"/>
  <c r="CE21" i="36"/>
  <c r="CE22" i="36" s="1"/>
  <c r="CC21" i="35"/>
  <c r="CC22" i="35" s="1"/>
  <c r="CF20" i="34"/>
  <c r="CE23" i="34"/>
  <c r="CE24" i="34" s="1"/>
  <c r="CA21" i="33"/>
  <c r="CA22" i="33" s="1"/>
  <c r="CD20" i="32"/>
  <c r="CC23" i="32"/>
  <c r="CC24" i="32" s="1"/>
  <c r="CC21" i="31"/>
  <c r="CC22" i="31" s="1"/>
  <c r="CB23" i="31"/>
  <c r="CB24" i="31" s="1"/>
  <c r="CE21" i="30"/>
  <c r="CE22" i="30" s="1"/>
  <c r="CC21" i="29"/>
  <c r="CC22" i="29" s="1"/>
  <c r="CB23" i="29"/>
  <c r="CB24" i="29" s="1"/>
  <c r="CE20" i="28"/>
  <c r="CD23" i="28"/>
  <c r="CD24" i="28" s="1"/>
  <c r="CD20" i="27"/>
  <c r="CC23" i="27"/>
  <c r="CC24" i="27" s="1"/>
  <c r="CF20" i="26"/>
  <c r="CE23" i="26"/>
  <c r="CE24" i="26" s="1"/>
  <c r="CA20" i="25"/>
  <c r="BZ23" i="25"/>
  <c r="BZ24" i="25" s="1"/>
  <c r="CB21" i="24"/>
  <c r="CB22" i="24" s="1"/>
  <c r="CD21" i="23"/>
  <c r="CD22" i="23" s="1"/>
  <c r="CD20" i="22"/>
  <c r="CC23" i="22"/>
  <c r="CC24" i="22" s="1"/>
  <c r="CE20" i="21"/>
  <c r="CD23" i="21"/>
  <c r="CD24" i="21" s="1"/>
  <c r="CA23" i="20"/>
  <c r="CA24" i="20" s="1"/>
  <c r="CB21" i="20"/>
  <c r="CB22" i="20" s="1"/>
  <c r="CD23" i="19"/>
  <c r="CD24" i="19" s="1"/>
  <c r="CE21" i="19"/>
  <c r="CE22" i="19" s="1"/>
  <c r="CC21" i="18"/>
  <c r="CC22" i="18" s="1"/>
  <c r="CB23" i="18"/>
  <c r="CB24" i="18" s="1"/>
  <c r="CF20" i="17"/>
  <c r="CE23" i="17"/>
  <c r="CE24" i="17" s="1"/>
  <c r="CA21" i="16"/>
  <c r="CA22" i="16"/>
  <c r="CB20" i="16" s="1"/>
  <c r="CC20" i="15"/>
  <c r="CB23" i="15"/>
  <c r="CB24" i="15" s="1"/>
  <c r="CH21" i="14"/>
  <c r="CH22" i="14" s="1"/>
  <c r="CG23" i="14"/>
  <c r="CG24" i="14" s="1"/>
  <c r="AX21" i="13"/>
  <c r="AX22" i="13" s="1"/>
  <c r="AX21" i="12"/>
  <c r="AX22" i="12" s="1"/>
  <c r="AY20" i="11"/>
  <c r="AX23" i="11"/>
  <c r="AX24" i="11" s="1"/>
  <c r="AX9" i="11" s="1"/>
  <c r="AX14" i="11" s="1"/>
  <c r="AZ20" i="10"/>
  <c r="AY23" i="10"/>
  <c r="AY24" i="10" s="1"/>
  <c r="AY9" i="10" s="1"/>
  <c r="AY14" i="10" s="1"/>
  <c r="AX20" i="9"/>
  <c r="AW23" i="9"/>
  <c r="AW24" i="9" s="1"/>
  <c r="AW9" i="9" s="1"/>
  <c r="AW14" i="9" s="1"/>
  <c r="AX21" i="8"/>
  <c r="AX22" i="8" s="1"/>
  <c r="AY20" i="7"/>
  <c r="AX23" i="7"/>
  <c r="AX24" i="7" s="1"/>
  <c r="AX9" i="7" s="1"/>
  <c r="AX14" i="7" s="1"/>
  <c r="AY20" i="6"/>
  <c r="AX23" i="6"/>
  <c r="AX24" i="6" s="1"/>
  <c r="AX9" i="6" s="1"/>
  <c r="AX14" i="6" s="1"/>
  <c r="AX21" i="5"/>
  <c r="AX22" i="5" s="1"/>
  <c r="AX20" i="4"/>
  <c r="AW23" i="4"/>
  <c r="AW24" i="4" s="1"/>
  <c r="AW9" i="4" s="1"/>
  <c r="AW14" i="4" s="1"/>
  <c r="BE21" i="1"/>
  <c r="BE22" i="1" s="1"/>
  <c r="BF20" i="1" s="1"/>
  <c r="BD23" i="1"/>
  <c r="BD24" i="1" s="1"/>
  <c r="AZ20" i="2"/>
  <c r="AY23" i="2"/>
  <c r="AY24" i="2" s="1"/>
  <c r="AY9" i="2" s="1"/>
  <c r="AY14" i="2" s="1"/>
  <c r="AY21" i="3"/>
  <c r="AY22" i="3" s="1"/>
  <c r="BD9" i="1" l="1"/>
  <c r="BD14" i="1" s="1"/>
  <c r="CL21" i="68"/>
  <c r="CL22" i="68" s="1"/>
  <c r="CK23" i="68"/>
  <c r="CK24" i="68" s="1"/>
  <c r="CC21" i="66"/>
  <c r="CC22" i="66" s="1"/>
  <c r="CC20" i="65"/>
  <c r="CB23" i="65"/>
  <c r="CB24" i="65" s="1"/>
  <c r="CJ21" i="64"/>
  <c r="CJ22" i="64" s="1"/>
  <c r="CI23" i="64"/>
  <c r="CI24" i="64" s="1"/>
  <c r="CD21" i="63"/>
  <c r="CD22" i="63" s="1"/>
  <c r="CC20" i="62"/>
  <c r="CB23" i="62"/>
  <c r="CB24" i="62" s="1"/>
  <c r="CC20" i="61"/>
  <c r="CB23" i="61"/>
  <c r="CB24" i="61" s="1"/>
  <c r="CB20" i="60"/>
  <c r="CA23" i="60"/>
  <c r="CA24" i="60" s="1"/>
  <c r="CE20" i="59"/>
  <c r="CD23" i="59"/>
  <c r="CD24" i="59" s="1"/>
  <c r="CB21" i="58"/>
  <c r="CB22" i="58" s="1"/>
  <c r="CE20" i="57"/>
  <c r="CD23" i="57"/>
  <c r="CD24" i="57" s="1"/>
  <c r="CA21" i="56"/>
  <c r="CA22" i="56" s="1"/>
  <c r="CE20" i="55"/>
  <c r="CD23" i="55"/>
  <c r="CD24" i="55" s="1"/>
  <c r="CH21" i="54"/>
  <c r="CH22" i="54" s="1"/>
  <c r="CA21" i="53"/>
  <c r="CA22" i="53"/>
  <c r="CB20" i="53" s="1"/>
  <c r="CA23" i="53"/>
  <c r="CA24" i="53" s="1"/>
  <c r="CC20" i="52"/>
  <c r="CB23" i="52"/>
  <c r="CB24" i="52" s="1"/>
  <c r="CB21" i="51"/>
  <c r="CB22" i="51"/>
  <c r="CC20" i="51" s="1"/>
  <c r="CA23" i="51"/>
  <c r="CA24" i="51" s="1"/>
  <c r="CH20" i="50"/>
  <c r="CG23" i="50"/>
  <c r="CG24" i="50" s="1"/>
  <c r="CD20" i="49"/>
  <c r="CC23" i="49"/>
  <c r="CC24" i="49" s="1"/>
  <c r="CC20" i="48"/>
  <c r="CB23" i="48"/>
  <c r="CB24" i="48" s="1"/>
  <c r="CC20" i="47"/>
  <c r="CB23" i="47"/>
  <c r="CB24" i="47" s="1"/>
  <c r="CA21" i="46"/>
  <c r="CA22" i="46"/>
  <c r="CB20" i="46" s="1"/>
  <c r="CA23" i="46"/>
  <c r="CA24" i="46" s="1"/>
  <c r="CD20" i="45"/>
  <c r="CC23" i="45"/>
  <c r="CC24" i="45" s="1"/>
  <c r="CD20" i="44"/>
  <c r="CC23" i="44"/>
  <c r="CC24" i="44" s="1"/>
  <c r="CB21" i="43"/>
  <c r="CB22" i="43" s="1"/>
  <c r="CC20" i="43" s="1"/>
  <c r="CA23" i="43"/>
  <c r="CA24" i="43" s="1"/>
  <c r="CB21" i="42"/>
  <c r="CB22" i="42" s="1"/>
  <c r="CC21" i="41"/>
  <c r="CC22" i="41" s="1"/>
  <c r="CD21" i="40"/>
  <c r="CD22" i="40" s="1"/>
  <c r="CF20" i="39"/>
  <c r="CE23" i="39"/>
  <c r="CE24" i="39" s="1"/>
  <c r="CE21" i="38"/>
  <c r="CE22" i="38" s="1"/>
  <c r="CF20" i="36"/>
  <c r="CE23" i="36"/>
  <c r="CE24" i="36" s="1"/>
  <c r="CD20" i="35"/>
  <c r="CC23" i="35"/>
  <c r="CC24" i="35" s="1"/>
  <c r="CF21" i="34"/>
  <c r="CF22" i="34" s="1"/>
  <c r="CB20" i="33"/>
  <c r="CA23" i="33"/>
  <c r="CA24" i="33" s="1"/>
  <c r="CD21" i="32"/>
  <c r="CD22" i="32" s="1"/>
  <c r="CD20" i="31"/>
  <c r="CC23" i="31"/>
  <c r="CC24" i="31" s="1"/>
  <c r="CF20" i="30"/>
  <c r="CE23" i="30"/>
  <c r="CE24" i="30" s="1"/>
  <c r="CD20" i="29"/>
  <c r="CC23" i="29"/>
  <c r="CC24" i="29" s="1"/>
  <c r="CE21" i="28"/>
  <c r="CE22" i="28" s="1"/>
  <c r="CD21" i="27"/>
  <c r="CD22" i="27" s="1"/>
  <c r="CF21" i="26"/>
  <c r="CF22" i="26" s="1"/>
  <c r="CA21" i="25"/>
  <c r="CA22" i="25" s="1"/>
  <c r="CC20" i="24"/>
  <c r="CB23" i="24"/>
  <c r="CB24" i="24" s="1"/>
  <c r="CE20" i="23"/>
  <c r="CD23" i="23"/>
  <c r="CD24" i="23" s="1"/>
  <c r="CD21" i="22"/>
  <c r="CD22" i="22" s="1"/>
  <c r="CE21" i="21"/>
  <c r="CE22" i="21" s="1"/>
  <c r="CC20" i="20"/>
  <c r="CB23" i="20"/>
  <c r="CB24" i="20" s="1"/>
  <c r="CF20" i="19"/>
  <c r="CE23" i="19"/>
  <c r="CE24" i="19" s="1"/>
  <c r="CD20" i="18"/>
  <c r="CC23" i="18"/>
  <c r="CC24" i="18" s="1"/>
  <c r="CF21" i="17"/>
  <c r="CF22" i="17" s="1"/>
  <c r="CB21" i="16"/>
  <c r="CB22" i="16" s="1"/>
  <c r="CA23" i="16"/>
  <c r="CA24" i="16" s="1"/>
  <c r="CC21" i="15"/>
  <c r="CC22" i="15" s="1"/>
  <c r="CI20" i="14"/>
  <c r="CH23" i="14"/>
  <c r="CH24" i="14" s="1"/>
  <c r="AY20" i="13"/>
  <c r="AX23" i="13"/>
  <c r="AX24" i="13" s="1"/>
  <c r="AX9" i="13" s="1"/>
  <c r="AX14" i="13" s="1"/>
  <c r="AY20" i="12"/>
  <c r="AX23" i="12"/>
  <c r="AX24" i="12" s="1"/>
  <c r="AX9" i="12" s="1"/>
  <c r="AX14" i="12" s="1"/>
  <c r="AY21" i="11"/>
  <c r="AY22" i="11" s="1"/>
  <c r="AZ21" i="10"/>
  <c r="AZ22" i="10" s="1"/>
  <c r="AX21" i="9"/>
  <c r="AX22" i="9" s="1"/>
  <c r="AY20" i="8"/>
  <c r="AX23" i="8"/>
  <c r="AX24" i="8" s="1"/>
  <c r="AX9" i="8" s="1"/>
  <c r="AX14" i="8" s="1"/>
  <c r="AY21" i="7"/>
  <c r="AY22" i="7" s="1"/>
  <c r="AY21" i="6"/>
  <c r="AY22" i="6" s="1"/>
  <c r="AY20" i="5"/>
  <c r="AX23" i="5"/>
  <c r="AX24" i="5" s="1"/>
  <c r="AX9" i="5" s="1"/>
  <c r="AX14" i="5" s="1"/>
  <c r="AX21" i="4"/>
  <c r="AX22" i="4" s="1"/>
  <c r="BF21" i="1"/>
  <c r="BF22" i="1" s="1"/>
  <c r="BG20" i="1" s="1"/>
  <c r="BE23" i="1"/>
  <c r="BE24" i="1" s="1"/>
  <c r="AZ21" i="2"/>
  <c r="AZ22" i="2" s="1"/>
  <c r="BA20" i="2" s="1"/>
  <c r="AZ20" i="3"/>
  <c r="AY23" i="3"/>
  <c r="AY24" i="3" s="1"/>
  <c r="AY9" i="3" s="1"/>
  <c r="AY14" i="3" s="1"/>
  <c r="BE9" i="1" l="1"/>
  <c r="BE14" i="1" s="1"/>
  <c r="CM20" i="68"/>
  <c r="CL23" i="68"/>
  <c r="CL24" i="68" s="1"/>
  <c r="CD20" i="66"/>
  <c r="CC23" i="66"/>
  <c r="CC24" i="66" s="1"/>
  <c r="CC21" i="65"/>
  <c r="CC22" i="65" s="1"/>
  <c r="CK20" i="64"/>
  <c r="CJ23" i="64"/>
  <c r="CJ24" i="64" s="1"/>
  <c r="CE20" i="63"/>
  <c r="CD23" i="63"/>
  <c r="CD24" i="63" s="1"/>
  <c r="CC21" i="62"/>
  <c r="CC22" i="62" s="1"/>
  <c r="CC21" i="61"/>
  <c r="CC22" i="61" s="1"/>
  <c r="CB21" i="60"/>
  <c r="CB22" i="60" s="1"/>
  <c r="CE21" i="59"/>
  <c r="CE22" i="59" s="1"/>
  <c r="CC20" i="58"/>
  <c r="CB23" i="58"/>
  <c r="CB24" i="58" s="1"/>
  <c r="CE21" i="57"/>
  <c r="CE22" i="57" s="1"/>
  <c r="CB20" i="56"/>
  <c r="CB21" i="56" s="1"/>
  <c r="CA23" i="56"/>
  <c r="CA24" i="56" s="1"/>
  <c r="CE21" i="55"/>
  <c r="CE22" i="55" s="1"/>
  <c r="CI20" i="54"/>
  <c r="CH23" i="54"/>
  <c r="CH24" i="54" s="1"/>
  <c r="CB21" i="53"/>
  <c r="CB22" i="53" s="1"/>
  <c r="CC21" i="52"/>
  <c r="CC22" i="52" s="1"/>
  <c r="CC21" i="51"/>
  <c r="CC22" i="51" s="1"/>
  <c r="CB23" i="51"/>
  <c r="CB24" i="51" s="1"/>
  <c r="CH21" i="50"/>
  <c r="CH22" i="50" s="1"/>
  <c r="CD21" i="49"/>
  <c r="CD22" i="49" s="1"/>
  <c r="CC21" i="48"/>
  <c r="CC22" i="48" s="1"/>
  <c r="CC21" i="47"/>
  <c r="CC22" i="47" s="1"/>
  <c r="CB21" i="46"/>
  <c r="CB22" i="46" s="1"/>
  <c r="CD21" i="45"/>
  <c r="CD22" i="45" s="1"/>
  <c r="CD21" i="44"/>
  <c r="CD22" i="44" s="1"/>
  <c r="CC21" i="43"/>
  <c r="CC22" i="43" s="1"/>
  <c r="CB23" i="43"/>
  <c r="CB24" i="43" s="1"/>
  <c r="CC20" i="42"/>
  <c r="CB23" i="42"/>
  <c r="CB24" i="42" s="1"/>
  <c r="CD20" i="41"/>
  <c r="CC23" i="41"/>
  <c r="CC24" i="41" s="1"/>
  <c r="CE20" i="40"/>
  <c r="CD23" i="40"/>
  <c r="CD24" i="40" s="1"/>
  <c r="CF21" i="39"/>
  <c r="CF22" i="39" s="1"/>
  <c r="CF20" i="38"/>
  <c r="CE23" i="38"/>
  <c r="CE24" i="38" s="1"/>
  <c r="CF21" i="36"/>
  <c r="CF22" i="36" s="1"/>
  <c r="CD21" i="35"/>
  <c r="CD22" i="35" s="1"/>
  <c r="CG20" i="34"/>
  <c r="CF23" i="34"/>
  <c r="CF24" i="34" s="1"/>
  <c r="CB21" i="33"/>
  <c r="CB22" i="33"/>
  <c r="CC20" i="33" s="1"/>
  <c r="CE20" i="32"/>
  <c r="CD23" i="32"/>
  <c r="CD24" i="32" s="1"/>
  <c r="CD21" i="31"/>
  <c r="CD22" i="31" s="1"/>
  <c r="CF21" i="30"/>
  <c r="CF22" i="30" s="1"/>
  <c r="CD21" i="29"/>
  <c r="CD22" i="29" s="1"/>
  <c r="CF20" i="28"/>
  <c r="CE23" i="28"/>
  <c r="CE24" i="28" s="1"/>
  <c r="CE20" i="27"/>
  <c r="CD23" i="27"/>
  <c r="CD24" i="27" s="1"/>
  <c r="CG20" i="26"/>
  <c r="CF23" i="26"/>
  <c r="CF24" i="26" s="1"/>
  <c r="CB20" i="25"/>
  <c r="CA23" i="25"/>
  <c r="CA24" i="25" s="1"/>
  <c r="CC21" i="24"/>
  <c r="CC22" i="24" s="1"/>
  <c r="CE21" i="23"/>
  <c r="CE22" i="23" s="1"/>
  <c r="CE20" i="22"/>
  <c r="CD23" i="22"/>
  <c r="CD24" i="22" s="1"/>
  <c r="CF20" i="21"/>
  <c r="CE23" i="21"/>
  <c r="CE24" i="21" s="1"/>
  <c r="CC21" i="20"/>
  <c r="CC22" i="20" s="1"/>
  <c r="CF21" i="19"/>
  <c r="CF22" i="19" s="1"/>
  <c r="CD21" i="18"/>
  <c r="CD22" i="18" s="1"/>
  <c r="CG20" i="17"/>
  <c r="CF23" i="17"/>
  <c r="CF24" i="17" s="1"/>
  <c r="CC20" i="16"/>
  <c r="CB23" i="16"/>
  <c r="CB24" i="16" s="1"/>
  <c r="CD20" i="15"/>
  <c r="CC23" i="15"/>
  <c r="CC24" i="15" s="1"/>
  <c r="CI21" i="14"/>
  <c r="CI22" i="14"/>
  <c r="CJ20" i="14" s="1"/>
  <c r="AY21" i="13"/>
  <c r="AY22" i="13" s="1"/>
  <c r="AY21" i="12"/>
  <c r="AY22" i="12" s="1"/>
  <c r="AZ20" i="11"/>
  <c r="AY23" i="11"/>
  <c r="AY24" i="11" s="1"/>
  <c r="AY9" i="11" s="1"/>
  <c r="AY14" i="11" s="1"/>
  <c r="BA20" i="10"/>
  <c r="AZ23" i="10"/>
  <c r="AZ24" i="10" s="1"/>
  <c r="AZ9" i="10" s="1"/>
  <c r="AZ14" i="10" s="1"/>
  <c r="AY20" i="9"/>
  <c r="AX23" i="9"/>
  <c r="AX24" i="9" s="1"/>
  <c r="AX9" i="9" s="1"/>
  <c r="AX14" i="9" s="1"/>
  <c r="AY21" i="8"/>
  <c r="AY22" i="8" s="1"/>
  <c r="AZ20" i="7"/>
  <c r="AY23" i="7"/>
  <c r="AY24" i="7" s="1"/>
  <c r="AY9" i="7" s="1"/>
  <c r="AY14" i="7" s="1"/>
  <c r="AZ20" i="6"/>
  <c r="AY23" i="6"/>
  <c r="AY24" i="6" s="1"/>
  <c r="AY9" i="6" s="1"/>
  <c r="AY14" i="6" s="1"/>
  <c r="AY21" i="5"/>
  <c r="AY22" i="5" s="1"/>
  <c r="AY20" i="4"/>
  <c r="AX23" i="4"/>
  <c r="AX24" i="4" s="1"/>
  <c r="AX9" i="4" s="1"/>
  <c r="AX14" i="4" s="1"/>
  <c r="BG21" i="1"/>
  <c r="BG22" i="1" s="1"/>
  <c r="BF23" i="1"/>
  <c r="BF24" i="1" s="1"/>
  <c r="AZ23" i="2"/>
  <c r="AZ24" i="2" s="1"/>
  <c r="AZ9" i="2" s="1"/>
  <c r="AZ14" i="2" s="1"/>
  <c r="BA21" i="2"/>
  <c r="BA22" i="2" s="1"/>
  <c r="AZ21" i="3"/>
  <c r="AZ22" i="3" s="1"/>
  <c r="BA20" i="3" s="1"/>
  <c r="CB22" i="56" l="1"/>
  <c r="CC20" i="56" s="1"/>
  <c r="BF9" i="1"/>
  <c r="BF14" i="1" s="1"/>
  <c r="CM21" i="68"/>
  <c r="CM22" i="68" s="1"/>
  <c r="CD21" i="66"/>
  <c r="CD22" i="66" s="1"/>
  <c r="CD20" i="65"/>
  <c r="CC23" i="65"/>
  <c r="CC24" i="65" s="1"/>
  <c r="CK21" i="64"/>
  <c r="CK22" i="64" s="1"/>
  <c r="CE21" i="63"/>
  <c r="CE22" i="63" s="1"/>
  <c r="CD20" i="62"/>
  <c r="CC23" i="62"/>
  <c r="CC24" i="62" s="1"/>
  <c r="CD20" i="61"/>
  <c r="CC23" i="61"/>
  <c r="CC24" i="61" s="1"/>
  <c r="CC20" i="60"/>
  <c r="CB23" i="60"/>
  <c r="CB24" i="60" s="1"/>
  <c r="CF20" i="59"/>
  <c r="CE23" i="59"/>
  <c r="CE24" i="59" s="1"/>
  <c r="CC21" i="58"/>
  <c r="CC22" i="58" s="1"/>
  <c r="CF20" i="57"/>
  <c r="CE23" i="57"/>
  <c r="CE24" i="57" s="1"/>
  <c r="CC21" i="56"/>
  <c r="CC22" i="56" s="1"/>
  <c r="CB23" i="56"/>
  <c r="CB24" i="56" s="1"/>
  <c r="CF20" i="55"/>
  <c r="CE23" i="55"/>
  <c r="CE24" i="55" s="1"/>
  <c r="CI21" i="54"/>
  <c r="CI22" i="54" s="1"/>
  <c r="CJ20" i="54" s="1"/>
  <c r="CC20" i="53"/>
  <c r="CB23" i="53"/>
  <c r="CB24" i="53" s="1"/>
  <c r="CD20" i="52"/>
  <c r="CC23" i="52"/>
  <c r="CC24" i="52" s="1"/>
  <c r="CD20" i="51"/>
  <c r="CC23" i="51"/>
  <c r="CC24" i="51" s="1"/>
  <c r="CI20" i="50"/>
  <c r="CH23" i="50"/>
  <c r="CH24" i="50" s="1"/>
  <c r="CE20" i="49"/>
  <c r="CD23" i="49"/>
  <c r="CD24" i="49" s="1"/>
  <c r="CD20" i="48"/>
  <c r="CC23" i="48"/>
  <c r="CC24" i="48" s="1"/>
  <c r="CD20" i="47"/>
  <c r="CC23" i="47"/>
  <c r="CC24" i="47" s="1"/>
  <c r="CC20" i="46"/>
  <c r="CB23" i="46"/>
  <c r="CB24" i="46" s="1"/>
  <c r="CE20" i="45"/>
  <c r="CD23" i="45"/>
  <c r="CD24" i="45" s="1"/>
  <c r="CE20" i="44"/>
  <c r="CD23" i="44"/>
  <c r="CD24" i="44" s="1"/>
  <c r="CD20" i="43"/>
  <c r="CC23" i="43"/>
  <c r="CC24" i="43" s="1"/>
  <c r="CC21" i="42"/>
  <c r="CC22" i="42" s="1"/>
  <c r="CD21" i="41"/>
  <c r="CD22" i="41" s="1"/>
  <c r="CE21" i="40"/>
  <c r="CE22" i="40" s="1"/>
  <c r="CG20" i="39"/>
  <c r="CF23" i="39"/>
  <c r="CF24" i="39" s="1"/>
  <c r="CF21" i="38"/>
  <c r="CF22" i="38" s="1"/>
  <c r="CG20" i="36"/>
  <c r="CF23" i="36"/>
  <c r="CF24" i="36" s="1"/>
  <c r="CE20" i="35"/>
  <c r="CD23" i="35"/>
  <c r="CD24" i="35" s="1"/>
  <c r="CG21" i="34"/>
  <c r="CG22" i="34" s="1"/>
  <c r="CC21" i="33"/>
  <c r="CC22" i="33" s="1"/>
  <c r="CB23" i="33"/>
  <c r="CB24" i="33" s="1"/>
  <c r="CE21" i="32"/>
  <c r="CE22" i="32" s="1"/>
  <c r="CE20" i="31"/>
  <c r="CD23" i="31"/>
  <c r="CD24" i="31" s="1"/>
  <c r="CG20" i="30"/>
  <c r="CF23" i="30"/>
  <c r="CF24" i="30" s="1"/>
  <c r="CE20" i="29"/>
  <c r="CD23" i="29"/>
  <c r="CD24" i="29" s="1"/>
  <c r="CF21" i="28"/>
  <c r="CF22" i="28" s="1"/>
  <c r="CE21" i="27"/>
  <c r="CE22" i="27" s="1"/>
  <c r="CG21" i="26"/>
  <c r="CG22" i="26" s="1"/>
  <c r="CB21" i="25"/>
  <c r="CB22" i="25" s="1"/>
  <c r="CD20" i="24"/>
  <c r="CC23" i="24"/>
  <c r="CC24" i="24" s="1"/>
  <c r="CF20" i="23"/>
  <c r="CE23" i="23"/>
  <c r="CE24" i="23" s="1"/>
  <c r="CE21" i="22"/>
  <c r="CE22" i="22" s="1"/>
  <c r="CF21" i="21"/>
  <c r="CF22" i="21" s="1"/>
  <c r="CD20" i="20"/>
  <c r="CC23" i="20"/>
  <c r="CC24" i="20" s="1"/>
  <c r="CG20" i="19"/>
  <c r="CF23" i="19"/>
  <c r="CF24" i="19" s="1"/>
  <c r="CE20" i="18"/>
  <c r="CD23" i="18"/>
  <c r="CD24" i="18" s="1"/>
  <c r="CG21" i="17"/>
  <c r="CG22" i="17" s="1"/>
  <c r="CC21" i="16"/>
  <c r="CC22" i="16" s="1"/>
  <c r="CD21" i="15"/>
  <c r="CD22" i="15" s="1"/>
  <c r="CJ21" i="14"/>
  <c r="CJ22" i="14" s="1"/>
  <c r="CI23" i="14"/>
  <c r="CI24" i="14" s="1"/>
  <c r="AZ20" i="13"/>
  <c r="AY23" i="13"/>
  <c r="AY24" i="13" s="1"/>
  <c r="AY9" i="13" s="1"/>
  <c r="AY14" i="13" s="1"/>
  <c r="AZ20" i="12"/>
  <c r="AY23" i="12"/>
  <c r="AY24" i="12" s="1"/>
  <c r="AY9" i="12" s="1"/>
  <c r="AY14" i="12" s="1"/>
  <c r="AZ21" i="11"/>
  <c r="AZ22" i="11" s="1"/>
  <c r="BA21" i="10"/>
  <c r="BA22" i="10" s="1"/>
  <c r="AY21" i="9"/>
  <c r="AY22" i="9" s="1"/>
  <c r="AZ20" i="8"/>
  <c r="AY23" i="8"/>
  <c r="AY24" i="8" s="1"/>
  <c r="AY9" i="8" s="1"/>
  <c r="AY14" i="8" s="1"/>
  <c r="AZ21" i="7"/>
  <c r="AZ22" i="7" s="1"/>
  <c r="AZ21" i="6"/>
  <c r="AZ22" i="6" s="1"/>
  <c r="AZ20" i="5"/>
  <c r="AY23" i="5"/>
  <c r="AY24" i="5" s="1"/>
  <c r="AY9" i="5" s="1"/>
  <c r="AY14" i="5" s="1"/>
  <c r="AY21" i="4"/>
  <c r="AY22" i="4" s="1"/>
  <c r="BH20" i="1"/>
  <c r="BG23" i="1"/>
  <c r="BG24" i="1" s="1"/>
  <c r="BB20" i="2"/>
  <c r="BA23" i="2"/>
  <c r="BA24" i="2" s="1"/>
  <c r="BA9" i="2" s="1"/>
  <c r="BA14" i="2" s="1"/>
  <c r="BA21" i="3"/>
  <c r="BA22" i="3" s="1"/>
  <c r="AZ23" i="3"/>
  <c r="AZ24" i="3" s="1"/>
  <c r="AZ9" i="3" s="1"/>
  <c r="AZ14" i="3" s="1"/>
  <c r="BG9" i="1" l="1"/>
  <c r="BG14" i="1" s="1"/>
  <c r="CN20" i="68"/>
  <c r="CM23" i="68"/>
  <c r="CM24" i="68" s="1"/>
  <c r="CE20" i="66"/>
  <c r="CD23" i="66"/>
  <c r="CD24" i="66" s="1"/>
  <c r="CD21" i="65"/>
  <c r="CD22" i="65" s="1"/>
  <c r="CL20" i="64"/>
  <c r="CK23" i="64"/>
  <c r="CK24" i="64" s="1"/>
  <c r="CF20" i="63"/>
  <c r="CE23" i="63"/>
  <c r="CE24" i="63" s="1"/>
  <c r="CD21" i="62"/>
  <c r="CD22" i="62" s="1"/>
  <c r="CD21" i="61"/>
  <c r="CD22" i="61" s="1"/>
  <c r="CC21" i="60"/>
  <c r="CC22" i="60" s="1"/>
  <c r="CF21" i="59"/>
  <c r="CF22" i="59" s="1"/>
  <c r="CD20" i="58"/>
  <c r="CC23" i="58"/>
  <c r="CC24" i="58" s="1"/>
  <c r="CF21" i="57"/>
  <c r="CF22" i="57" s="1"/>
  <c r="CD20" i="56"/>
  <c r="CC23" i="56"/>
  <c r="CC24" i="56" s="1"/>
  <c r="CF21" i="55"/>
  <c r="CF22" i="55" s="1"/>
  <c r="CJ21" i="54"/>
  <c r="CJ22" i="54" s="1"/>
  <c r="CI23" i="54"/>
  <c r="CI24" i="54" s="1"/>
  <c r="CC21" i="53"/>
  <c r="CC22" i="53" s="1"/>
  <c r="CD21" i="52"/>
  <c r="CD22" i="52" s="1"/>
  <c r="CD21" i="51"/>
  <c r="CD22" i="51" s="1"/>
  <c r="CI21" i="50"/>
  <c r="CI22" i="50" s="1"/>
  <c r="CJ20" i="50" s="1"/>
  <c r="CE21" i="49"/>
  <c r="CE22" i="49" s="1"/>
  <c r="CD21" i="48"/>
  <c r="CD22" i="48" s="1"/>
  <c r="CD21" i="47"/>
  <c r="CD22" i="47" s="1"/>
  <c r="CC21" i="46"/>
  <c r="CC22" i="46" s="1"/>
  <c r="CE21" i="45"/>
  <c r="CE22" i="45" s="1"/>
  <c r="CE21" i="44"/>
  <c r="CE22" i="44" s="1"/>
  <c r="CD21" i="43"/>
  <c r="CD22" i="43" s="1"/>
  <c r="CD20" i="42"/>
  <c r="CC23" i="42"/>
  <c r="CC24" i="42" s="1"/>
  <c r="CE20" i="41"/>
  <c r="CD23" i="41"/>
  <c r="CD24" i="41" s="1"/>
  <c r="CF20" i="40"/>
  <c r="CE23" i="40"/>
  <c r="CE24" i="40" s="1"/>
  <c r="CG21" i="39"/>
  <c r="CG22" i="39" s="1"/>
  <c r="CG20" i="38"/>
  <c r="CF23" i="38"/>
  <c r="CF24" i="38" s="1"/>
  <c r="CG21" i="36"/>
  <c r="CG22" i="36" s="1"/>
  <c r="CE21" i="35"/>
  <c r="CE22" i="35" s="1"/>
  <c r="CH20" i="34"/>
  <c r="CG23" i="34"/>
  <c r="CG24" i="34" s="1"/>
  <c r="CD20" i="33"/>
  <c r="CC23" i="33"/>
  <c r="CC24" i="33" s="1"/>
  <c r="CF20" i="32"/>
  <c r="CE23" i="32"/>
  <c r="CE24" i="32" s="1"/>
  <c r="CE21" i="31"/>
  <c r="CE22" i="31" s="1"/>
  <c r="CG21" i="30"/>
  <c r="CG22" i="30" s="1"/>
  <c r="CE21" i="29"/>
  <c r="CE22" i="29" s="1"/>
  <c r="CG20" i="28"/>
  <c r="CF23" i="28"/>
  <c r="CF24" i="28" s="1"/>
  <c r="CF20" i="27"/>
  <c r="CE23" i="27"/>
  <c r="CE24" i="27" s="1"/>
  <c r="CH20" i="26"/>
  <c r="CG23" i="26"/>
  <c r="CG24" i="26" s="1"/>
  <c r="CC20" i="25"/>
  <c r="CB23" i="25"/>
  <c r="CB24" i="25" s="1"/>
  <c r="CD21" i="24"/>
  <c r="CD22" i="24" s="1"/>
  <c r="CF21" i="23"/>
  <c r="CF22" i="23" s="1"/>
  <c r="CF20" i="22"/>
  <c r="CE23" i="22"/>
  <c r="CE24" i="22" s="1"/>
  <c r="CG20" i="21"/>
  <c r="CF23" i="21"/>
  <c r="CF24" i="21" s="1"/>
  <c r="CD21" i="20"/>
  <c r="CD22" i="20" s="1"/>
  <c r="CG21" i="19"/>
  <c r="CG22" i="19" s="1"/>
  <c r="CE21" i="18"/>
  <c r="CE22" i="18" s="1"/>
  <c r="CH20" i="17"/>
  <c r="CG23" i="17"/>
  <c r="CG24" i="17" s="1"/>
  <c r="CD20" i="16"/>
  <c r="CC23" i="16"/>
  <c r="CC24" i="16" s="1"/>
  <c r="CE20" i="15"/>
  <c r="CD23" i="15"/>
  <c r="CD24" i="15" s="1"/>
  <c r="CK20" i="14"/>
  <c r="CJ23" i="14"/>
  <c r="CJ24" i="14" s="1"/>
  <c r="AZ21" i="13"/>
  <c r="AZ22" i="13" s="1"/>
  <c r="AZ21" i="12"/>
  <c r="AZ22" i="12" s="1"/>
  <c r="BA20" i="11"/>
  <c r="AZ23" i="11"/>
  <c r="AZ24" i="11" s="1"/>
  <c r="AZ9" i="11" s="1"/>
  <c r="AZ14" i="11" s="1"/>
  <c r="BB20" i="10"/>
  <c r="BA23" i="10"/>
  <c r="BA24" i="10" s="1"/>
  <c r="BA9" i="10" s="1"/>
  <c r="BA14" i="10" s="1"/>
  <c r="AZ20" i="9"/>
  <c r="AY23" i="9"/>
  <c r="AY24" i="9" s="1"/>
  <c r="AY9" i="9" s="1"/>
  <c r="AY14" i="9" s="1"/>
  <c r="AZ21" i="8"/>
  <c r="AZ22" i="8" s="1"/>
  <c r="BA20" i="7"/>
  <c r="AZ23" i="7"/>
  <c r="AZ24" i="7" s="1"/>
  <c r="AZ9" i="7" s="1"/>
  <c r="AZ14" i="7" s="1"/>
  <c r="BA20" i="6"/>
  <c r="AZ23" i="6"/>
  <c r="AZ24" i="6" s="1"/>
  <c r="AZ9" i="6" s="1"/>
  <c r="AZ14" i="6" s="1"/>
  <c r="AZ21" i="5"/>
  <c r="AZ22" i="5" s="1"/>
  <c r="AZ20" i="4"/>
  <c r="AY23" i="4"/>
  <c r="AY24" i="4" s="1"/>
  <c r="AY9" i="4" s="1"/>
  <c r="AY14" i="4" s="1"/>
  <c r="BH21" i="1"/>
  <c r="BH22" i="1"/>
  <c r="BI20" i="1" s="1"/>
  <c r="BB21" i="2"/>
  <c r="BB22" i="2" s="1"/>
  <c r="BB20" i="3"/>
  <c r="BA23" i="3"/>
  <c r="BA24" i="3" s="1"/>
  <c r="BA9" i="3" s="1"/>
  <c r="BA14" i="3" s="1"/>
  <c r="CN21" i="68" l="1"/>
  <c r="CN22" i="68" s="1"/>
  <c r="CE21" i="66"/>
  <c r="CE22" i="66" s="1"/>
  <c r="CE20" i="65"/>
  <c r="CD23" i="65"/>
  <c r="CD24" i="65" s="1"/>
  <c r="CL21" i="64"/>
  <c r="CL22" i="64" s="1"/>
  <c r="CF21" i="63"/>
  <c r="CF22" i="63" s="1"/>
  <c r="CE20" i="62"/>
  <c r="CD23" i="62"/>
  <c r="CD24" i="62" s="1"/>
  <c r="CE20" i="61"/>
  <c r="CD23" i="61"/>
  <c r="CD24" i="61" s="1"/>
  <c r="CD20" i="60"/>
  <c r="CC23" i="60"/>
  <c r="CC24" i="60" s="1"/>
  <c r="CG20" i="59"/>
  <c r="CF23" i="59"/>
  <c r="CF24" i="59" s="1"/>
  <c r="CD21" i="58"/>
  <c r="CD22" i="58" s="1"/>
  <c r="CG20" i="57"/>
  <c r="CF23" i="57"/>
  <c r="CF24" i="57" s="1"/>
  <c r="CD21" i="56"/>
  <c r="CD22" i="56" s="1"/>
  <c r="CG20" i="55"/>
  <c r="CF23" i="55"/>
  <c r="CF24" i="55" s="1"/>
  <c r="CK20" i="54"/>
  <c r="CJ23" i="54"/>
  <c r="CJ24" i="54" s="1"/>
  <c r="CD20" i="53"/>
  <c r="CC23" i="53"/>
  <c r="CC24" i="53" s="1"/>
  <c r="CE20" i="52"/>
  <c r="CD23" i="52"/>
  <c r="CD24" i="52" s="1"/>
  <c r="CE20" i="51"/>
  <c r="CD23" i="51"/>
  <c r="CD24" i="51" s="1"/>
  <c r="CJ21" i="50"/>
  <c r="CJ22" i="50" s="1"/>
  <c r="CI23" i="50"/>
  <c r="CI24" i="50" s="1"/>
  <c r="CF20" i="49"/>
  <c r="CE23" i="49"/>
  <c r="CE24" i="49" s="1"/>
  <c r="CE20" i="48"/>
  <c r="CD23" i="48"/>
  <c r="CD24" i="48" s="1"/>
  <c r="CE20" i="47"/>
  <c r="CD23" i="47"/>
  <c r="CD24" i="47" s="1"/>
  <c r="CD20" i="46"/>
  <c r="CC23" i="46"/>
  <c r="CC24" i="46" s="1"/>
  <c r="CF20" i="45"/>
  <c r="CE23" i="45"/>
  <c r="CE24" i="45" s="1"/>
  <c r="CF20" i="44"/>
  <c r="CE23" i="44"/>
  <c r="CE24" i="44" s="1"/>
  <c r="CE20" i="43"/>
  <c r="CD23" i="43"/>
  <c r="CD24" i="43" s="1"/>
  <c r="CD21" i="42"/>
  <c r="CD22" i="42" s="1"/>
  <c r="CE21" i="41"/>
  <c r="CE22" i="41" s="1"/>
  <c r="CF21" i="40"/>
  <c r="CF22" i="40" s="1"/>
  <c r="CH20" i="39"/>
  <c r="CG23" i="39"/>
  <c r="CG24" i="39" s="1"/>
  <c r="CG21" i="38"/>
  <c r="CG22" i="38" s="1"/>
  <c r="CH20" i="36"/>
  <c r="CG23" i="36"/>
  <c r="CG24" i="36" s="1"/>
  <c r="CF20" i="35"/>
  <c r="CE23" i="35"/>
  <c r="CE24" i="35" s="1"/>
  <c r="CH21" i="34"/>
  <c r="CH22" i="34" s="1"/>
  <c r="CD21" i="33"/>
  <c r="CD22" i="33" s="1"/>
  <c r="CF21" i="32"/>
  <c r="CF22" i="32" s="1"/>
  <c r="CF20" i="31"/>
  <c r="CE23" i="31"/>
  <c r="CE24" i="31" s="1"/>
  <c r="CH20" i="30"/>
  <c r="CG23" i="30"/>
  <c r="CG24" i="30" s="1"/>
  <c r="CF20" i="29"/>
  <c r="CE23" i="29"/>
  <c r="CE24" i="29" s="1"/>
  <c r="CG21" i="28"/>
  <c r="CG22" i="28" s="1"/>
  <c r="CF21" i="27"/>
  <c r="CF22" i="27" s="1"/>
  <c r="CH21" i="26"/>
  <c r="CH22" i="26" s="1"/>
  <c r="CC21" i="25"/>
  <c r="CC22" i="25" s="1"/>
  <c r="CE20" i="24"/>
  <c r="CD23" i="24"/>
  <c r="CD24" i="24" s="1"/>
  <c r="CG20" i="23"/>
  <c r="CF23" i="23"/>
  <c r="CF24" i="23" s="1"/>
  <c r="CF21" i="22"/>
  <c r="CF22" i="22" s="1"/>
  <c r="CG21" i="21"/>
  <c r="CG22" i="21" s="1"/>
  <c r="CE20" i="20"/>
  <c r="CD23" i="20"/>
  <c r="CD24" i="20" s="1"/>
  <c r="CH20" i="19"/>
  <c r="CG23" i="19"/>
  <c r="CG24" i="19" s="1"/>
  <c r="CF20" i="18"/>
  <c r="CE23" i="18"/>
  <c r="CE24" i="18" s="1"/>
  <c r="CH21" i="17"/>
  <c r="CH22" i="17" s="1"/>
  <c r="CD21" i="16"/>
  <c r="CD22" i="16" s="1"/>
  <c r="CE21" i="15"/>
  <c r="CE22" i="15"/>
  <c r="CF20" i="15" s="1"/>
  <c r="CK21" i="14"/>
  <c r="CK22" i="14" s="1"/>
  <c r="BA20" i="13"/>
  <c r="AZ23" i="13"/>
  <c r="AZ24" i="13" s="1"/>
  <c r="AZ9" i="13" s="1"/>
  <c r="AZ14" i="13" s="1"/>
  <c r="BA20" i="12"/>
  <c r="AZ23" i="12"/>
  <c r="AZ24" i="12" s="1"/>
  <c r="AZ9" i="12" s="1"/>
  <c r="AZ14" i="12" s="1"/>
  <c r="BA21" i="11"/>
  <c r="BA22" i="11" s="1"/>
  <c r="BB21" i="10"/>
  <c r="BB22" i="10" s="1"/>
  <c r="AZ21" i="9"/>
  <c r="AZ22" i="9" s="1"/>
  <c r="BA20" i="8"/>
  <c r="AZ23" i="8"/>
  <c r="AZ24" i="8" s="1"/>
  <c r="AZ9" i="8" s="1"/>
  <c r="AZ14" i="8" s="1"/>
  <c r="BA21" i="7"/>
  <c r="BA22" i="7" s="1"/>
  <c r="BA21" i="6"/>
  <c r="BA22" i="6" s="1"/>
  <c r="BA20" i="5"/>
  <c r="AZ23" i="5"/>
  <c r="AZ24" i="5" s="1"/>
  <c r="AZ9" i="5" s="1"/>
  <c r="AZ14" i="5" s="1"/>
  <c r="AZ21" i="4"/>
  <c r="AZ22" i="4" s="1"/>
  <c r="BI21" i="1"/>
  <c r="BI22" i="1" s="1"/>
  <c r="BH23" i="1"/>
  <c r="BH24" i="1" s="1"/>
  <c r="BC20" i="2"/>
  <c r="BB23" i="2"/>
  <c r="BB24" i="2" s="1"/>
  <c r="BB9" i="2" s="1"/>
  <c r="BB14" i="2" s="1"/>
  <c r="BB21" i="3"/>
  <c r="BB22" i="3" s="1"/>
  <c r="CI20" i="26" l="1"/>
  <c r="CH23" i="26"/>
  <c r="CH24" i="26" s="1"/>
  <c r="BH9" i="1"/>
  <c r="BH14" i="1" s="1"/>
  <c r="CO20" i="68"/>
  <c r="CN23" i="68"/>
  <c r="CN24" i="68" s="1"/>
  <c r="CF20" i="66"/>
  <c r="CE23" i="66"/>
  <c r="CE24" i="66" s="1"/>
  <c r="CE21" i="65"/>
  <c r="CE22" i="65" s="1"/>
  <c r="CM20" i="64"/>
  <c r="CL23" i="64"/>
  <c r="CL24" i="64" s="1"/>
  <c r="CG20" i="63"/>
  <c r="CF23" i="63"/>
  <c r="CF24" i="63" s="1"/>
  <c r="CE21" i="62"/>
  <c r="CE22" i="62" s="1"/>
  <c r="CE21" i="61"/>
  <c r="CE22" i="61" s="1"/>
  <c r="CD21" i="60"/>
  <c r="CD22" i="60" s="1"/>
  <c r="CG21" i="59"/>
  <c r="CG22" i="59" s="1"/>
  <c r="CE20" i="58"/>
  <c r="CD23" i="58"/>
  <c r="CD24" i="58" s="1"/>
  <c r="CG21" i="57"/>
  <c r="CG22" i="57" s="1"/>
  <c r="CE20" i="56"/>
  <c r="CD23" i="56"/>
  <c r="CD24" i="56" s="1"/>
  <c r="CG21" i="55"/>
  <c r="CG22" i="55" s="1"/>
  <c r="CK21" i="54"/>
  <c r="CK22" i="54" s="1"/>
  <c r="CD21" i="53"/>
  <c r="CD22" i="53" s="1"/>
  <c r="CE21" i="52"/>
  <c r="CE22" i="52" s="1"/>
  <c r="CE21" i="51"/>
  <c r="CE22" i="51" s="1"/>
  <c r="CK20" i="50"/>
  <c r="CJ23" i="50"/>
  <c r="CJ24" i="50" s="1"/>
  <c r="CF21" i="49"/>
  <c r="CF22" i="49" s="1"/>
  <c r="CE21" i="48"/>
  <c r="CE22" i="48" s="1"/>
  <c r="CE21" i="47"/>
  <c r="CE22" i="47" s="1"/>
  <c r="CD21" i="46"/>
  <c r="CD22" i="46" s="1"/>
  <c r="CF21" i="45"/>
  <c r="CF22" i="45" s="1"/>
  <c r="CF21" i="44"/>
  <c r="CF22" i="44" s="1"/>
  <c r="CE21" i="43"/>
  <c r="CE22" i="43" s="1"/>
  <c r="CE20" i="42"/>
  <c r="CD23" i="42"/>
  <c r="CD24" i="42" s="1"/>
  <c r="CF20" i="41"/>
  <c r="CE23" i="41"/>
  <c r="CE24" i="41" s="1"/>
  <c r="CG20" i="40"/>
  <c r="CF23" i="40"/>
  <c r="CF24" i="40" s="1"/>
  <c r="CH21" i="39"/>
  <c r="CH22" i="39" s="1"/>
  <c r="CH20" i="38"/>
  <c r="CG23" i="38"/>
  <c r="CG24" i="38" s="1"/>
  <c r="CH21" i="36"/>
  <c r="CH22" i="36" s="1"/>
  <c r="CF21" i="35"/>
  <c r="CF22" i="35" s="1"/>
  <c r="CI20" i="34"/>
  <c r="CH23" i="34"/>
  <c r="CH24" i="34" s="1"/>
  <c r="CE20" i="33"/>
  <c r="CD23" i="33"/>
  <c r="CD24" i="33" s="1"/>
  <c r="CG20" i="32"/>
  <c r="CF23" i="32"/>
  <c r="CF24" i="32" s="1"/>
  <c r="CF21" i="31"/>
  <c r="CF22" i="31" s="1"/>
  <c r="CH21" i="30"/>
  <c r="CH22" i="30" s="1"/>
  <c r="CF21" i="29"/>
  <c r="CF22" i="29" s="1"/>
  <c r="CH20" i="28"/>
  <c r="CG23" i="28"/>
  <c r="CG24" i="28" s="1"/>
  <c r="CG20" i="27"/>
  <c r="CF23" i="27"/>
  <c r="CF24" i="27" s="1"/>
  <c r="CI21" i="26"/>
  <c r="CI22" i="26" s="1"/>
  <c r="CJ20" i="26" s="1"/>
  <c r="CD20" i="25"/>
  <c r="CC23" i="25"/>
  <c r="CC24" i="25" s="1"/>
  <c r="CE21" i="24"/>
  <c r="CE22" i="24" s="1"/>
  <c r="CG21" i="23"/>
  <c r="CG22" i="23" s="1"/>
  <c r="CG20" i="22"/>
  <c r="CF23" i="22"/>
  <c r="CF24" i="22" s="1"/>
  <c r="CH20" i="21"/>
  <c r="CG23" i="21"/>
  <c r="CG24" i="21" s="1"/>
  <c r="CE21" i="20"/>
  <c r="CE22" i="20" s="1"/>
  <c r="CH21" i="19"/>
  <c r="CH22" i="19" s="1"/>
  <c r="CF21" i="18"/>
  <c r="CF22" i="18" s="1"/>
  <c r="CI20" i="17"/>
  <c r="CH23" i="17"/>
  <c r="CH24" i="17" s="1"/>
  <c r="CE20" i="16"/>
  <c r="CD23" i="16"/>
  <c r="CD24" i="16" s="1"/>
  <c r="CF21" i="15"/>
  <c r="CF22" i="15" s="1"/>
  <c r="CE23" i="15"/>
  <c r="CE24" i="15" s="1"/>
  <c r="CL20" i="14"/>
  <c r="CK23" i="14"/>
  <c r="CK24" i="14" s="1"/>
  <c r="BA21" i="13"/>
  <c r="BA22" i="13" s="1"/>
  <c r="BA21" i="12"/>
  <c r="BA22" i="12" s="1"/>
  <c r="BB20" i="11"/>
  <c r="BA23" i="11"/>
  <c r="BA24" i="11" s="1"/>
  <c r="BA9" i="11" s="1"/>
  <c r="BA14" i="11" s="1"/>
  <c r="BC20" i="10"/>
  <c r="BB23" i="10"/>
  <c r="BB24" i="10" s="1"/>
  <c r="BB9" i="10" s="1"/>
  <c r="BB14" i="10" s="1"/>
  <c r="BA20" i="9"/>
  <c r="AZ23" i="9"/>
  <c r="AZ24" i="9" s="1"/>
  <c r="AZ9" i="9" s="1"/>
  <c r="AZ14" i="9" s="1"/>
  <c r="BA21" i="8"/>
  <c r="BA22" i="8" s="1"/>
  <c r="BB20" i="7"/>
  <c r="BA23" i="7"/>
  <c r="BA24" i="7" s="1"/>
  <c r="BA9" i="7" s="1"/>
  <c r="BA14" i="7" s="1"/>
  <c r="BB20" i="6"/>
  <c r="BA23" i="6"/>
  <c r="BA24" i="6" s="1"/>
  <c r="BA9" i="6" s="1"/>
  <c r="BA14" i="6" s="1"/>
  <c r="BA21" i="5"/>
  <c r="BA22" i="5" s="1"/>
  <c r="BA20" i="4"/>
  <c r="AZ23" i="4"/>
  <c r="AZ24" i="4" s="1"/>
  <c r="AZ9" i="4" s="1"/>
  <c r="AZ14" i="4" s="1"/>
  <c r="BJ20" i="1"/>
  <c r="BI23" i="1"/>
  <c r="BI24" i="1" s="1"/>
  <c r="BC21" i="2"/>
  <c r="BC22" i="2" s="1"/>
  <c r="BC20" i="3"/>
  <c r="BB23" i="3"/>
  <c r="BB24" i="3" s="1"/>
  <c r="BB9" i="3" s="1"/>
  <c r="BB14" i="3" s="1"/>
  <c r="BI9" i="1" l="1"/>
  <c r="BI14" i="1" s="1"/>
  <c r="CO21" i="68"/>
  <c r="CO22" i="68" s="1"/>
  <c r="CO23" i="68" s="1"/>
  <c r="CO24" i="68" s="1"/>
  <c r="CF21" i="66"/>
  <c r="CF22" i="66" s="1"/>
  <c r="CF20" i="65"/>
  <c r="CE23" i="65"/>
  <c r="CE24" i="65" s="1"/>
  <c r="CM21" i="64"/>
  <c r="CM22" i="64" s="1"/>
  <c r="CG21" i="63"/>
  <c r="CG22" i="63" s="1"/>
  <c r="CF20" i="62"/>
  <c r="CE23" i="62"/>
  <c r="CE24" i="62" s="1"/>
  <c r="CF20" i="61"/>
  <c r="CE23" i="61"/>
  <c r="CE24" i="61" s="1"/>
  <c r="CE20" i="60"/>
  <c r="CD23" i="60"/>
  <c r="CD24" i="60" s="1"/>
  <c r="CH20" i="59"/>
  <c r="CG23" i="59"/>
  <c r="CG24" i="59" s="1"/>
  <c r="CE21" i="58"/>
  <c r="CE22" i="58" s="1"/>
  <c r="CH20" i="57"/>
  <c r="CG23" i="57"/>
  <c r="CG24" i="57" s="1"/>
  <c r="CE21" i="56"/>
  <c r="CE22" i="56" s="1"/>
  <c r="CH20" i="55"/>
  <c r="CG23" i="55"/>
  <c r="CG24" i="55" s="1"/>
  <c r="CL20" i="54"/>
  <c r="CK23" i="54"/>
  <c r="CK24" i="54" s="1"/>
  <c r="CE20" i="53"/>
  <c r="CD23" i="53"/>
  <c r="CD24" i="53" s="1"/>
  <c r="CF20" i="52"/>
  <c r="CE23" i="52"/>
  <c r="CE24" i="52" s="1"/>
  <c r="CF20" i="51"/>
  <c r="CE23" i="51"/>
  <c r="CE24" i="51" s="1"/>
  <c r="CK21" i="50"/>
  <c r="CK22" i="50" s="1"/>
  <c r="CG20" i="49"/>
  <c r="CF23" i="49"/>
  <c r="CF24" i="49" s="1"/>
  <c r="CF20" i="48"/>
  <c r="CE23" i="48"/>
  <c r="CE24" i="48" s="1"/>
  <c r="CF20" i="47"/>
  <c r="CE23" i="47"/>
  <c r="CE24" i="47" s="1"/>
  <c r="CE20" i="46"/>
  <c r="CD23" i="46"/>
  <c r="CD24" i="46" s="1"/>
  <c r="CG20" i="45"/>
  <c r="CF23" i="45"/>
  <c r="CF24" i="45" s="1"/>
  <c r="CG20" i="44"/>
  <c r="CF23" i="44"/>
  <c r="CF24" i="44" s="1"/>
  <c r="CF20" i="43"/>
  <c r="CE23" i="43"/>
  <c r="CE24" i="43" s="1"/>
  <c r="CE21" i="42"/>
  <c r="CE22" i="42" s="1"/>
  <c r="CF21" i="41"/>
  <c r="CF22" i="41" s="1"/>
  <c r="CG21" i="40"/>
  <c r="CG22" i="40" s="1"/>
  <c r="CI20" i="39"/>
  <c r="CH23" i="39"/>
  <c r="CH24" i="39" s="1"/>
  <c r="CH21" i="38"/>
  <c r="CH22" i="38" s="1"/>
  <c r="CI20" i="36"/>
  <c r="CH23" i="36"/>
  <c r="CH24" i="36" s="1"/>
  <c r="CG20" i="35"/>
  <c r="CF23" i="35"/>
  <c r="CF24" i="35" s="1"/>
  <c r="CI21" i="34"/>
  <c r="CI22" i="34" s="1"/>
  <c r="CE21" i="33"/>
  <c r="CE22" i="33" s="1"/>
  <c r="CG21" i="32"/>
  <c r="CG22" i="32" s="1"/>
  <c r="CG20" i="31"/>
  <c r="CF23" i="31"/>
  <c r="CF24" i="31" s="1"/>
  <c r="CI20" i="30"/>
  <c r="CH23" i="30"/>
  <c r="CH24" i="30" s="1"/>
  <c r="CG20" i="29"/>
  <c r="CF23" i="29"/>
  <c r="CF24" i="29" s="1"/>
  <c r="CH21" i="28"/>
  <c r="CH22" i="28" s="1"/>
  <c r="CG21" i="27"/>
  <c r="CG22" i="27" s="1"/>
  <c r="CJ21" i="26"/>
  <c r="CJ22" i="26" s="1"/>
  <c r="CI23" i="26"/>
  <c r="CI24" i="26" s="1"/>
  <c r="CD21" i="25"/>
  <c r="CD22" i="25" s="1"/>
  <c r="CF20" i="24"/>
  <c r="CE23" i="24"/>
  <c r="CE24" i="24" s="1"/>
  <c r="CH20" i="23"/>
  <c r="CG23" i="23"/>
  <c r="CG24" i="23" s="1"/>
  <c r="CG21" i="22"/>
  <c r="CG22" i="22" s="1"/>
  <c r="CH21" i="21"/>
  <c r="CH22" i="21" s="1"/>
  <c r="CF20" i="20"/>
  <c r="CE23" i="20"/>
  <c r="CE24" i="20" s="1"/>
  <c r="CI20" i="19"/>
  <c r="CH23" i="19"/>
  <c r="CH24" i="19" s="1"/>
  <c r="CG20" i="18"/>
  <c r="CF23" i="18"/>
  <c r="CF24" i="18" s="1"/>
  <c r="CI21" i="17"/>
  <c r="CI22" i="17"/>
  <c r="CJ20" i="17" s="1"/>
  <c r="CI23" i="17"/>
  <c r="CI24" i="17" s="1"/>
  <c r="CE21" i="16"/>
  <c r="CE22" i="16" s="1"/>
  <c r="CG20" i="15"/>
  <c r="CF23" i="15"/>
  <c r="CF24" i="15" s="1"/>
  <c r="CL21" i="14"/>
  <c r="CL22" i="14" s="1"/>
  <c r="BB20" i="13"/>
  <c r="BA23" i="13"/>
  <c r="BA24" i="13" s="1"/>
  <c r="BA9" i="13" s="1"/>
  <c r="BA14" i="13" s="1"/>
  <c r="BB20" i="12"/>
  <c r="BA23" i="12"/>
  <c r="BA24" i="12" s="1"/>
  <c r="BA9" i="12" s="1"/>
  <c r="BA14" i="12" s="1"/>
  <c r="BB21" i="11"/>
  <c r="BB22" i="11" s="1"/>
  <c r="BC21" i="10"/>
  <c r="BC22" i="10" s="1"/>
  <c r="BA21" i="9"/>
  <c r="BA22" i="9" s="1"/>
  <c r="BB20" i="8"/>
  <c r="BA23" i="8"/>
  <c r="BA24" i="8" s="1"/>
  <c r="BA9" i="8" s="1"/>
  <c r="BA14" i="8" s="1"/>
  <c r="BB21" i="7"/>
  <c r="BB22" i="7" s="1"/>
  <c r="BB21" i="6"/>
  <c r="BB22" i="6" s="1"/>
  <c r="BB20" i="5"/>
  <c r="BA23" i="5"/>
  <c r="BA24" i="5" s="1"/>
  <c r="BA9" i="5" s="1"/>
  <c r="BA14" i="5" s="1"/>
  <c r="BA21" i="4"/>
  <c r="BA22" i="4" s="1"/>
  <c r="BJ21" i="1"/>
  <c r="BJ22" i="1" s="1"/>
  <c r="BD20" i="2"/>
  <c r="BC23" i="2"/>
  <c r="BC24" i="2" s="1"/>
  <c r="BC9" i="2" s="1"/>
  <c r="BC14" i="2" s="1"/>
  <c r="BC21" i="3"/>
  <c r="BC22" i="3" s="1"/>
  <c r="CJ20" i="34" l="1"/>
  <c r="CI23" i="34"/>
  <c r="CI24" i="34" s="1"/>
  <c r="BD20" i="10"/>
  <c r="BC23" i="10"/>
  <c r="BC24" i="10" s="1"/>
  <c r="BC9" i="10" s="1"/>
  <c r="BC14" i="10" s="1"/>
  <c r="CG20" i="66"/>
  <c r="CF23" i="66"/>
  <c r="CF24" i="66" s="1"/>
  <c r="CF21" i="65"/>
  <c r="CF22" i="65" s="1"/>
  <c r="CN20" i="64"/>
  <c r="CM23" i="64"/>
  <c r="CM24" i="64" s="1"/>
  <c r="CH20" i="63"/>
  <c r="CG23" i="63"/>
  <c r="CG24" i="63" s="1"/>
  <c r="CF21" i="62"/>
  <c r="CF22" i="62" s="1"/>
  <c r="CF21" i="61"/>
  <c r="CF22" i="61" s="1"/>
  <c r="CE21" i="60"/>
  <c r="CE22" i="60" s="1"/>
  <c r="CH21" i="59"/>
  <c r="CH22" i="59" s="1"/>
  <c r="CF20" i="58"/>
  <c r="CE23" i="58"/>
  <c r="CE24" i="58" s="1"/>
  <c r="CH21" i="57"/>
  <c r="CH22" i="57" s="1"/>
  <c r="CF20" i="56"/>
  <c r="CE23" i="56"/>
  <c r="CE24" i="56" s="1"/>
  <c r="CH21" i="55"/>
  <c r="CH22" i="55" s="1"/>
  <c r="CL21" i="54"/>
  <c r="CL22" i="54" s="1"/>
  <c r="CE21" i="53"/>
  <c r="CE22" i="53" s="1"/>
  <c r="CF21" i="52"/>
  <c r="CF22" i="52" s="1"/>
  <c r="CF21" i="51"/>
  <c r="CF22" i="51" s="1"/>
  <c r="CL20" i="50"/>
  <c r="CK23" i="50"/>
  <c r="CK24" i="50" s="1"/>
  <c r="CG21" i="49"/>
  <c r="CG22" i="49" s="1"/>
  <c r="CF21" i="48"/>
  <c r="CF22" i="48" s="1"/>
  <c r="CF21" i="47"/>
  <c r="CF22" i="47" s="1"/>
  <c r="CE21" i="46"/>
  <c r="CE22" i="46" s="1"/>
  <c r="CG21" i="45"/>
  <c r="CG22" i="45" s="1"/>
  <c r="CG21" i="44"/>
  <c r="CG22" i="44" s="1"/>
  <c r="CF21" i="43"/>
  <c r="CF22" i="43" s="1"/>
  <c r="CF20" i="42"/>
  <c r="CE23" i="42"/>
  <c r="CE24" i="42" s="1"/>
  <c r="CG20" i="41"/>
  <c r="CF23" i="41"/>
  <c r="CF24" i="41" s="1"/>
  <c r="CH20" i="40"/>
  <c r="CG23" i="40"/>
  <c r="CG24" i="40" s="1"/>
  <c r="CI21" i="39"/>
  <c r="CI22" i="39"/>
  <c r="CJ20" i="39" s="1"/>
  <c r="CI23" i="39"/>
  <c r="CI24" i="39" s="1"/>
  <c r="CI20" i="38"/>
  <c r="CH23" i="38"/>
  <c r="CH24" i="38" s="1"/>
  <c r="CI21" i="36"/>
  <c r="CI22" i="36" s="1"/>
  <c r="CG21" i="35"/>
  <c r="CG22" i="35" s="1"/>
  <c r="CJ21" i="34"/>
  <c r="CJ22" i="34"/>
  <c r="CK20" i="34" s="1"/>
  <c r="CF20" i="33"/>
  <c r="CE23" i="33"/>
  <c r="CE24" i="33" s="1"/>
  <c r="CH20" i="32"/>
  <c r="CG23" i="32"/>
  <c r="CG24" i="32" s="1"/>
  <c r="CG21" i="31"/>
  <c r="CG22" i="31" s="1"/>
  <c r="CI21" i="30"/>
  <c r="CI22" i="30" s="1"/>
  <c r="CJ20" i="30" s="1"/>
  <c r="CG21" i="29"/>
  <c r="CG22" i="29" s="1"/>
  <c r="CI20" i="28"/>
  <c r="CH23" i="28"/>
  <c r="CH24" i="28" s="1"/>
  <c r="CH20" i="27"/>
  <c r="CG23" i="27"/>
  <c r="CG24" i="27" s="1"/>
  <c r="CK20" i="26"/>
  <c r="CJ23" i="26"/>
  <c r="CJ24" i="26" s="1"/>
  <c r="CE20" i="25"/>
  <c r="CD23" i="25"/>
  <c r="CD24" i="25" s="1"/>
  <c r="CF21" i="24"/>
  <c r="CF22" i="24" s="1"/>
  <c r="CH21" i="23"/>
  <c r="CH22" i="23"/>
  <c r="CI20" i="23" s="1"/>
  <c r="CH20" i="22"/>
  <c r="CG23" i="22"/>
  <c r="CG24" i="22" s="1"/>
  <c r="CI20" i="21"/>
  <c r="CH23" i="21"/>
  <c r="CH24" i="21" s="1"/>
  <c r="CF21" i="20"/>
  <c r="CF22" i="20" s="1"/>
  <c r="CI21" i="19"/>
  <c r="CI22" i="19" s="1"/>
  <c r="CJ20" i="19" s="1"/>
  <c r="CG21" i="18"/>
  <c r="CG22" i="18" s="1"/>
  <c r="CJ21" i="17"/>
  <c r="CJ22" i="17"/>
  <c r="CK20" i="17" s="1"/>
  <c r="CF20" i="16"/>
  <c r="CE23" i="16"/>
  <c r="CE24" i="16" s="1"/>
  <c r="CG21" i="15"/>
  <c r="CG22" i="15" s="1"/>
  <c r="CM20" i="14"/>
  <c r="CL23" i="14"/>
  <c r="CL24" i="14" s="1"/>
  <c r="BB21" i="13"/>
  <c r="BB22" i="13" s="1"/>
  <c r="BB21" i="12"/>
  <c r="BB22" i="12" s="1"/>
  <c r="BC20" i="11"/>
  <c r="BB23" i="11"/>
  <c r="BB24" i="11" s="1"/>
  <c r="BB9" i="11" s="1"/>
  <c r="BB14" i="11" s="1"/>
  <c r="BD21" i="10"/>
  <c r="BD22" i="10" s="1"/>
  <c r="BB20" i="9"/>
  <c r="BA23" i="9"/>
  <c r="BA24" i="9" s="1"/>
  <c r="BA9" i="9" s="1"/>
  <c r="BA14" i="9" s="1"/>
  <c r="BB21" i="8"/>
  <c r="BB22" i="8" s="1"/>
  <c r="BC20" i="7"/>
  <c r="BB23" i="7"/>
  <c r="BB24" i="7" s="1"/>
  <c r="BB9" i="7" s="1"/>
  <c r="BB14" i="7" s="1"/>
  <c r="BC20" i="6"/>
  <c r="BB23" i="6"/>
  <c r="BB24" i="6" s="1"/>
  <c r="BB9" i="6" s="1"/>
  <c r="BB14" i="6" s="1"/>
  <c r="BB21" i="5"/>
  <c r="BB22" i="5" s="1"/>
  <c r="BB20" i="4"/>
  <c r="BA23" i="4"/>
  <c r="BA24" i="4" s="1"/>
  <c r="BA9" i="4" s="1"/>
  <c r="BA14" i="4" s="1"/>
  <c r="BK20" i="1"/>
  <c r="BJ23" i="1"/>
  <c r="BJ24" i="1" s="1"/>
  <c r="BD21" i="2"/>
  <c r="BD22" i="2" s="1"/>
  <c r="BE20" i="2" s="1"/>
  <c r="BD20" i="3"/>
  <c r="BC23" i="3"/>
  <c r="BC24" i="3" s="1"/>
  <c r="BC9" i="3" s="1"/>
  <c r="BC14" i="3" s="1"/>
  <c r="CH23" i="23" l="1"/>
  <c r="CH24" i="23" s="1"/>
  <c r="CJ20" i="36"/>
  <c r="CJ21" i="36" s="1"/>
  <c r="CJ22" i="36" s="1"/>
  <c r="CI23" i="36"/>
  <c r="CI24" i="36" s="1"/>
  <c r="BJ9" i="1"/>
  <c r="BJ14" i="1" s="1"/>
  <c r="CG21" i="66"/>
  <c r="CG22" i="66" s="1"/>
  <c r="CG20" i="65"/>
  <c r="CF23" i="65"/>
  <c r="CF24" i="65" s="1"/>
  <c r="CN21" i="64"/>
  <c r="CN22" i="64" s="1"/>
  <c r="CH21" i="63"/>
  <c r="CH22" i="63" s="1"/>
  <c r="CG20" i="62"/>
  <c r="CF23" i="62"/>
  <c r="CF24" i="62" s="1"/>
  <c r="CG20" i="61"/>
  <c r="CF23" i="61"/>
  <c r="CF24" i="61" s="1"/>
  <c r="CF20" i="60"/>
  <c r="CE23" i="60"/>
  <c r="CE24" i="60" s="1"/>
  <c r="CI20" i="59"/>
  <c r="CH23" i="59"/>
  <c r="CH24" i="59" s="1"/>
  <c r="CF21" i="58"/>
  <c r="CF22" i="58" s="1"/>
  <c r="CI20" i="57"/>
  <c r="CH23" i="57"/>
  <c r="CH24" i="57" s="1"/>
  <c r="CF21" i="56"/>
  <c r="CF22" i="56" s="1"/>
  <c r="CI20" i="55"/>
  <c r="CH23" i="55"/>
  <c r="CH24" i="55" s="1"/>
  <c r="CM20" i="54"/>
  <c r="CL23" i="54"/>
  <c r="CL24" i="54" s="1"/>
  <c r="CF20" i="53"/>
  <c r="CE23" i="53"/>
  <c r="CE24" i="53" s="1"/>
  <c r="CG20" i="52"/>
  <c r="CF23" i="52"/>
  <c r="CF24" i="52" s="1"/>
  <c r="CG20" i="51"/>
  <c r="CF23" i="51"/>
  <c r="CF24" i="51" s="1"/>
  <c r="CL21" i="50"/>
  <c r="CL22" i="50" s="1"/>
  <c r="CH20" i="49"/>
  <c r="CG23" i="49"/>
  <c r="CG24" i="49" s="1"/>
  <c r="CG20" i="48"/>
  <c r="CF23" i="48"/>
  <c r="CF24" i="48" s="1"/>
  <c r="CG20" i="47"/>
  <c r="CF23" i="47"/>
  <c r="CF24" i="47" s="1"/>
  <c r="CF20" i="46"/>
  <c r="CE23" i="46"/>
  <c r="CE24" i="46" s="1"/>
  <c r="CH20" i="45"/>
  <c r="CG23" i="45"/>
  <c r="CG24" i="45" s="1"/>
  <c r="CH20" i="44"/>
  <c r="CG23" i="44"/>
  <c r="CG24" i="44" s="1"/>
  <c r="CG20" i="43"/>
  <c r="CF23" i="43"/>
  <c r="CF24" i="43" s="1"/>
  <c r="CF21" i="42"/>
  <c r="CF22" i="42" s="1"/>
  <c r="CG21" i="41"/>
  <c r="CG22" i="41" s="1"/>
  <c r="CH21" i="40"/>
  <c r="CH22" i="40" s="1"/>
  <c r="CJ21" i="39"/>
  <c r="CJ22" i="39" s="1"/>
  <c r="CI21" i="38"/>
  <c r="CI22" i="38" s="1"/>
  <c r="CJ20" i="38" s="1"/>
  <c r="CH20" i="35"/>
  <c r="CG23" i="35"/>
  <c r="CG24" i="35" s="1"/>
  <c r="CK21" i="34"/>
  <c r="CK22" i="34" s="1"/>
  <c r="CJ23" i="34"/>
  <c r="CJ24" i="34" s="1"/>
  <c r="CF21" i="33"/>
  <c r="CF22" i="33" s="1"/>
  <c r="CH21" i="32"/>
  <c r="CH22" i="32" s="1"/>
  <c r="CH20" i="31"/>
  <c r="CG23" i="31"/>
  <c r="CG24" i="31" s="1"/>
  <c r="CJ21" i="30"/>
  <c r="CJ22" i="30"/>
  <c r="CK20" i="30" s="1"/>
  <c r="CI23" i="30"/>
  <c r="CI24" i="30" s="1"/>
  <c r="CH20" i="29"/>
  <c r="CG23" i="29"/>
  <c r="CG24" i="29" s="1"/>
  <c r="CI21" i="28"/>
  <c r="CI22" i="28" s="1"/>
  <c r="CJ20" i="28" s="1"/>
  <c r="CH21" i="27"/>
  <c r="CH22" i="27" s="1"/>
  <c r="CK21" i="26"/>
  <c r="CK22" i="26" s="1"/>
  <c r="CE21" i="25"/>
  <c r="CE22" i="25" s="1"/>
  <c r="CG20" i="24"/>
  <c r="CF23" i="24"/>
  <c r="CF24" i="24" s="1"/>
  <c r="CI21" i="23"/>
  <c r="CI22" i="23" s="1"/>
  <c r="CJ20" i="23" s="1"/>
  <c r="CH21" i="22"/>
  <c r="CH22" i="22" s="1"/>
  <c r="CI21" i="21"/>
  <c r="CI22" i="21"/>
  <c r="CJ20" i="21" s="1"/>
  <c r="CG20" i="20"/>
  <c r="CF23" i="20"/>
  <c r="CF24" i="20" s="1"/>
  <c r="CI23" i="19"/>
  <c r="CI24" i="19" s="1"/>
  <c r="CJ21" i="19"/>
  <c r="CJ22" i="19" s="1"/>
  <c r="CH20" i="18"/>
  <c r="CG23" i="18"/>
  <c r="CG24" i="18" s="1"/>
  <c r="CK21" i="17"/>
  <c r="CK22" i="17" s="1"/>
  <c r="CJ23" i="17"/>
  <c r="CJ24" i="17" s="1"/>
  <c r="CF21" i="16"/>
  <c r="CF22" i="16" s="1"/>
  <c r="CH20" i="15"/>
  <c r="CG23" i="15"/>
  <c r="CG24" i="15" s="1"/>
  <c r="CM21" i="14"/>
  <c r="CM22" i="14" s="1"/>
  <c r="BC20" i="13"/>
  <c r="BB23" i="13"/>
  <c r="BB24" i="13" s="1"/>
  <c r="BB9" i="13" s="1"/>
  <c r="BB14" i="13" s="1"/>
  <c r="BC20" i="12"/>
  <c r="BB23" i="12"/>
  <c r="BB24" i="12" s="1"/>
  <c r="BB9" i="12" s="1"/>
  <c r="BB14" i="12" s="1"/>
  <c r="BC21" i="11"/>
  <c r="BC22" i="11"/>
  <c r="BD20" i="11" s="1"/>
  <c r="BE20" i="10"/>
  <c r="BD23" i="10"/>
  <c r="BD24" i="10" s="1"/>
  <c r="BD9" i="10" s="1"/>
  <c r="BD14" i="10" s="1"/>
  <c r="BB21" i="9"/>
  <c r="BB22" i="9" s="1"/>
  <c r="BC20" i="8"/>
  <c r="BB23" i="8"/>
  <c r="BB24" i="8" s="1"/>
  <c r="BB9" i="8" s="1"/>
  <c r="BB14" i="8" s="1"/>
  <c r="BC21" i="7"/>
  <c r="BC22" i="7"/>
  <c r="BD20" i="7" s="1"/>
  <c r="BC23" i="7"/>
  <c r="BC24" i="7" s="1"/>
  <c r="BC9" i="7" s="1"/>
  <c r="BC14" i="7" s="1"/>
  <c r="BC21" i="6"/>
  <c r="BC22" i="6" s="1"/>
  <c r="BD20" i="6" s="1"/>
  <c r="BC20" i="5"/>
  <c r="BB23" i="5"/>
  <c r="BB24" i="5" s="1"/>
  <c r="BB9" i="5" s="1"/>
  <c r="BB14" i="5" s="1"/>
  <c r="BB21" i="4"/>
  <c r="BB22" i="4" s="1"/>
  <c r="BK21" i="1"/>
  <c r="BK22" i="1" s="1"/>
  <c r="BD23" i="2"/>
  <c r="BD24" i="2" s="1"/>
  <c r="BD9" i="2" s="1"/>
  <c r="BD14" i="2" s="1"/>
  <c r="BE21" i="2"/>
  <c r="BE22" i="2" s="1"/>
  <c r="BD21" i="3"/>
  <c r="BD22" i="3" s="1"/>
  <c r="BE20" i="3" s="1"/>
  <c r="CH20" i="66" l="1"/>
  <c r="CG23" i="66"/>
  <c r="CG24" i="66" s="1"/>
  <c r="CG21" i="65"/>
  <c r="CG22" i="65" s="1"/>
  <c r="CO20" i="64"/>
  <c r="CN23" i="64"/>
  <c r="CN24" i="64" s="1"/>
  <c r="CI20" i="63"/>
  <c r="CH23" i="63"/>
  <c r="CH24" i="63" s="1"/>
  <c r="CG21" i="62"/>
  <c r="CG22" i="62" s="1"/>
  <c r="CG21" i="61"/>
  <c r="CG22" i="61" s="1"/>
  <c r="CF21" i="60"/>
  <c r="CF22" i="60" s="1"/>
  <c r="CI21" i="59"/>
  <c r="CI22" i="59" s="1"/>
  <c r="CJ20" i="59" s="1"/>
  <c r="CG20" i="58"/>
  <c r="CF23" i="58"/>
  <c r="CF24" i="58" s="1"/>
  <c r="CI21" i="57"/>
  <c r="CI22" i="57" s="1"/>
  <c r="CG20" i="56"/>
  <c r="CF23" i="56"/>
  <c r="CF24" i="56" s="1"/>
  <c r="CI21" i="55"/>
  <c r="CI22" i="55" s="1"/>
  <c r="CM21" i="54"/>
  <c r="CM22" i="54" s="1"/>
  <c r="CF21" i="53"/>
  <c r="CF22" i="53" s="1"/>
  <c r="CG21" i="52"/>
  <c r="CG22" i="52" s="1"/>
  <c r="CG21" i="51"/>
  <c r="CG22" i="51" s="1"/>
  <c r="CM20" i="50"/>
  <c r="CL23" i="50"/>
  <c r="CL24" i="50" s="1"/>
  <c r="CH21" i="49"/>
  <c r="CH22" i="49" s="1"/>
  <c r="CG21" i="48"/>
  <c r="CG22" i="48" s="1"/>
  <c r="CG21" i="47"/>
  <c r="CG22" i="47" s="1"/>
  <c r="CF21" i="46"/>
  <c r="CF22" i="46" s="1"/>
  <c r="CH21" i="45"/>
  <c r="CH22" i="45" s="1"/>
  <c r="CH21" i="44"/>
  <c r="CH22" i="44" s="1"/>
  <c r="CG21" i="43"/>
  <c r="CG22" i="43" s="1"/>
  <c r="CG20" i="42"/>
  <c r="CF23" i="42"/>
  <c r="CF24" i="42" s="1"/>
  <c r="CH20" i="41"/>
  <c r="CG23" i="41"/>
  <c r="CG24" i="41" s="1"/>
  <c r="CI20" i="40"/>
  <c r="CH23" i="40"/>
  <c r="CH24" i="40" s="1"/>
  <c r="CK20" i="39"/>
  <c r="CJ23" i="39"/>
  <c r="CJ24" i="39" s="1"/>
  <c r="CJ21" i="38"/>
  <c r="CJ22" i="38" s="1"/>
  <c r="CI23" i="38"/>
  <c r="CI24" i="38" s="1"/>
  <c r="CK20" i="36"/>
  <c r="CJ23" i="36"/>
  <c r="CJ24" i="36" s="1"/>
  <c r="CH21" i="35"/>
  <c r="CH22" i="35" s="1"/>
  <c r="CL20" i="34"/>
  <c r="CK23" i="34"/>
  <c r="CK24" i="34" s="1"/>
  <c r="CG20" i="33"/>
  <c r="CF23" i="33"/>
  <c r="CF24" i="33" s="1"/>
  <c r="CI20" i="32"/>
  <c r="CH23" i="32"/>
  <c r="CH24" i="32" s="1"/>
  <c r="CH21" i="31"/>
  <c r="CH22" i="31" s="1"/>
  <c r="CK21" i="30"/>
  <c r="CK22" i="30" s="1"/>
  <c r="CJ23" i="30"/>
  <c r="CJ24" i="30" s="1"/>
  <c r="CH21" i="29"/>
  <c r="CH22" i="29" s="1"/>
  <c r="CJ21" i="28"/>
  <c r="CJ22" i="28"/>
  <c r="CK20" i="28" s="1"/>
  <c r="CI23" i="28"/>
  <c r="CI24" i="28" s="1"/>
  <c r="CI20" i="27"/>
  <c r="CH23" i="27"/>
  <c r="CH24" i="27" s="1"/>
  <c r="CL20" i="26"/>
  <c r="CK23" i="26"/>
  <c r="CK24" i="26" s="1"/>
  <c r="CF20" i="25"/>
  <c r="CE23" i="25"/>
  <c r="CE24" i="25" s="1"/>
  <c r="CG21" i="24"/>
  <c r="CG22" i="24" s="1"/>
  <c r="CJ21" i="23"/>
  <c r="CJ22" i="23" s="1"/>
  <c r="CI23" i="23"/>
  <c r="CI24" i="23" s="1"/>
  <c r="CI20" i="22"/>
  <c r="CH23" i="22"/>
  <c r="CH24" i="22" s="1"/>
  <c r="CJ21" i="21"/>
  <c r="CJ22" i="21" s="1"/>
  <c r="CI23" i="21"/>
  <c r="CI24" i="21" s="1"/>
  <c r="CG21" i="20"/>
  <c r="CG22" i="20" s="1"/>
  <c r="CK20" i="19"/>
  <c r="CJ23" i="19"/>
  <c r="CJ24" i="19" s="1"/>
  <c r="CH21" i="18"/>
  <c r="CH22" i="18" s="1"/>
  <c r="CL20" i="17"/>
  <c r="CK23" i="17"/>
  <c r="CK24" i="17" s="1"/>
  <c r="CG20" i="16"/>
  <c r="CF23" i="16"/>
  <c r="CF24" i="16" s="1"/>
  <c r="CH21" i="15"/>
  <c r="CH22" i="15" s="1"/>
  <c r="CN20" i="14"/>
  <c r="CM23" i="14"/>
  <c r="CM24" i="14" s="1"/>
  <c r="BC21" i="13"/>
  <c r="BC22" i="13"/>
  <c r="BD20" i="13" s="1"/>
  <c r="BC23" i="13"/>
  <c r="BC24" i="13" s="1"/>
  <c r="BC9" i="13" s="1"/>
  <c r="BC14" i="13" s="1"/>
  <c r="BC21" i="12"/>
  <c r="BC22" i="12"/>
  <c r="BD20" i="12" s="1"/>
  <c r="BC23" i="11"/>
  <c r="BC24" i="11" s="1"/>
  <c r="BC9" i="11" s="1"/>
  <c r="BC14" i="11" s="1"/>
  <c r="BD21" i="11"/>
  <c r="BD22" i="11" s="1"/>
  <c r="BE21" i="10"/>
  <c r="BE22" i="10" s="1"/>
  <c r="BC20" i="9"/>
  <c r="BB23" i="9"/>
  <c r="BB24" i="9" s="1"/>
  <c r="BB9" i="9" s="1"/>
  <c r="BB14" i="9" s="1"/>
  <c r="BC21" i="8"/>
  <c r="BC22" i="8" s="1"/>
  <c r="BD21" i="7"/>
  <c r="BD22" i="7"/>
  <c r="BE20" i="7" s="1"/>
  <c r="BC23" i="6"/>
  <c r="BC24" i="6" s="1"/>
  <c r="BC9" i="6" s="1"/>
  <c r="BC14" i="6" s="1"/>
  <c r="BD21" i="6"/>
  <c r="BD22" i="6" s="1"/>
  <c r="BC21" i="5"/>
  <c r="BC22" i="5"/>
  <c r="BD20" i="5" s="1"/>
  <c r="BC20" i="4"/>
  <c r="BB23" i="4"/>
  <c r="BB24" i="4" s="1"/>
  <c r="BB9" i="4" s="1"/>
  <c r="BB14" i="4" s="1"/>
  <c r="BL20" i="1"/>
  <c r="BK23" i="1"/>
  <c r="BK24" i="1" s="1"/>
  <c r="BF20" i="2"/>
  <c r="BE23" i="2"/>
  <c r="BE24" i="2" s="1"/>
  <c r="BE9" i="2" s="1"/>
  <c r="BE14" i="2" s="1"/>
  <c r="BE21" i="3"/>
  <c r="BE22" i="3" s="1"/>
  <c r="BD23" i="3"/>
  <c r="BD24" i="3" s="1"/>
  <c r="BD9" i="3" s="1"/>
  <c r="BD14" i="3" s="1"/>
  <c r="BD20" i="8" l="1"/>
  <c r="BC23" i="8"/>
  <c r="BC24" i="8" s="1"/>
  <c r="BC9" i="8" s="1"/>
  <c r="BC14" i="8" s="1"/>
  <c r="BC23" i="12"/>
  <c r="BC24" i="12" s="1"/>
  <c r="BC9" i="12" s="1"/>
  <c r="BC14" i="12" s="1"/>
  <c r="BC23" i="5"/>
  <c r="BC24" i="5" s="1"/>
  <c r="BC9" i="5" s="1"/>
  <c r="BC14" i="5" s="1"/>
  <c r="CJ20" i="57"/>
  <c r="CI23" i="57"/>
  <c r="CI24" i="57" s="1"/>
  <c r="CJ20" i="55"/>
  <c r="CI23" i="55"/>
  <c r="CI24" i="55" s="1"/>
  <c r="BK9" i="1"/>
  <c r="BK14" i="1" s="1"/>
  <c r="CH21" i="66"/>
  <c r="CH22" i="66" s="1"/>
  <c r="CH20" i="65"/>
  <c r="CG23" i="65"/>
  <c r="CG24" i="65" s="1"/>
  <c r="CO21" i="64"/>
  <c r="CO22" i="64"/>
  <c r="CO23" i="64" s="1"/>
  <c r="CO24" i="64" s="1"/>
  <c r="CI21" i="63"/>
  <c r="CI22" i="63" s="1"/>
  <c r="CJ20" i="63" s="1"/>
  <c r="CH20" i="62"/>
  <c r="CG23" i="62"/>
  <c r="CG24" i="62" s="1"/>
  <c r="CH20" i="61"/>
  <c r="CG23" i="61"/>
  <c r="CG24" i="61" s="1"/>
  <c r="CG20" i="60"/>
  <c r="CF23" i="60"/>
  <c r="CF24" i="60" s="1"/>
  <c r="CJ21" i="59"/>
  <c r="CJ22" i="59" s="1"/>
  <c r="CK20" i="59" s="1"/>
  <c r="CI23" i="59"/>
  <c r="CI24" i="59" s="1"/>
  <c r="CG21" i="58"/>
  <c r="CG22" i="58" s="1"/>
  <c r="CJ21" i="57"/>
  <c r="CJ22" i="57" s="1"/>
  <c r="CG21" i="56"/>
  <c r="CG22" i="56" s="1"/>
  <c r="CJ21" i="55"/>
  <c r="CJ22" i="55"/>
  <c r="CK20" i="55" s="1"/>
  <c r="CN20" i="54"/>
  <c r="CM23" i="54"/>
  <c r="CM24" i="54" s="1"/>
  <c r="CG20" i="53"/>
  <c r="CF23" i="53"/>
  <c r="CF24" i="53" s="1"/>
  <c r="CH20" i="52"/>
  <c r="CG23" i="52"/>
  <c r="CG24" i="52" s="1"/>
  <c r="CH20" i="51"/>
  <c r="CG23" i="51"/>
  <c r="CG24" i="51" s="1"/>
  <c r="CM21" i="50"/>
  <c r="CM22" i="50" s="1"/>
  <c r="CI20" i="49"/>
  <c r="CH23" i="49"/>
  <c r="CH24" i="49" s="1"/>
  <c r="CH20" i="48"/>
  <c r="CG23" i="48"/>
  <c r="CG24" i="48" s="1"/>
  <c r="CH20" i="47"/>
  <c r="CG23" i="47"/>
  <c r="CG24" i="47" s="1"/>
  <c r="CG20" i="46"/>
  <c r="CF23" i="46"/>
  <c r="CF24" i="46" s="1"/>
  <c r="CI20" i="45"/>
  <c r="CH23" i="45"/>
  <c r="CH24" i="45" s="1"/>
  <c r="CI20" i="44"/>
  <c r="CH23" i="44"/>
  <c r="CH24" i="44" s="1"/>
  <c r="CH20" i="43"/>
  <c r="CG23" i="43"/>
  <c r="CG24" i="43" s="1"/>
  <c r="CG21" i="42"/>
  <c r="CG22" i="42" s="1"/>
  <c r="CH21" i="41"/>
  <c r="CH22" i="41" s="1"/>
  <c r="CI21" i="40"/>
  <c r="CI22" i="40"/>
  <c r="CJ20" i="40" s="1"/>
  <c r="CK21" i="39"/>
  <c r="CK22" i="39" s="1"/>
  <c r="CK20" i="38"/>
  <c r="CJ23" i="38"/>
  <c r="CJ24" i="38" s="1"/>
  <c r="CK21" i="36"/>
  <c r="CK22" i="36" s="1"/>
  <c r="CI20" i="35"/>
  <c r="CH23" i="35"/>
  <c r="CH24" i="35" s="1"/>
  <c r="CL21" i="34"/>
  <c r="CL22" i="34" s="1"/>
  <c r="CG21" i="33"/>
  <c r="CG22" i="33" s="1"/>
  <c r="CI21" i="32"/>
  <c r="CI22" i="32"/>
  <c r="CJ20" i="32" s="1"/>
  <c r="CI20" i="31"/>
  <c r="CH23" i="31"/>
  <c r="CH24" i="31" s="1"/>
  <c r="CL20" i="30"/>
  <c r="CK23" i="30"/>
  <c r="CK24" i="30" s="1"/>
  <c r="CI20" i="29"/>
  <c r="CH23" i="29"/>
  <c r="CH24" i="29" s="1"/>
  <c r="CK21" i="28"/>
  <c r="CK22" i="28" s="1"/>
  <c r="CJ23" i="28"/>
  <c r="CJ24" i="28" s="1"/>
  <c r="CI21" i="27"/>
  <c r="CI22" i="27"/>
  <c r="CJ20" i="27" s="1"/>
  <c r="CI23" i="27"/>
  <c r="CI24" i="27" s="1"/>
  <c r="CL21" i="26"/>
  <c r="CL22" i="26" s="1"/>
  <c r="CF21" i="25"/>
  <c r="CF22" i="25" s="1"/>
  <c r="CH20" i="24"/>
  <c r="CG23" i="24"/>
  <c r="CG24" i="24" s="1"/>
  <c r="CK20" i="23"/>
  <c r="CJ23" i="23"/>
  <c r="CJ24" i="23" s="1"/>
  <c r="CI21" i="22"/>
  <c r="CI22" i="22"/>
  <c r="CJ20" i="22" s="1"/>
  <c r="CK20" i="21"/>
  <c r="CJ23" i="21"/>
  <c r="CJ24" i="21" s="1"/>
  <c r="CH20" i="20"/>
  <c r="CG23" i="20"/>
  <c r="CG24" i="20" s="1"/>
  <c r="CK21" i="19"/>
  <c r="CK22" i="19" s="1"/>
  <c r="CI20" i="18"/>
  <c r="CH23" i="18"/>
  <c r="CH24" i="18" s="1"/>
  <c r="CL21" i="17"/>
  <c r="CL22" i="17" s="1"/>
  <c r="CG21" i="16"/>
  <c r="CG22" i="16" s="1"/>
  <c r="CI20" i="15"/>
  <c r="CH23" i="15"/>
  <c r="CH24" i="15" s="1"/>
  <c r="CN21" i="14"/>
  <c r="CN22" i="14" s="1"/>
  <c r="BD21" i="13"/>
  <c r="BD22" i="13" s="1"/>
  <c r="BD21" i="12"/>
  <c r="BD22" i="12"/>
  <c r="BE20" i="12" s="1"/>
  <c r="BE20" i="11"/>
  <c r="BD23" i="11"/>
  <c r="BD24" i="11" s="1"/>
  <c r="BD9" i="11" s="1"/>
  <c r="BD14" i="11" s="1"/>
  <c r="BF20" i="10"/>
  <c r="BE23" i="10"/>
  <c r="BE24" i="10" s="1"/>
  <c r="BE9" i="10" s="1"/>
  <c r="BE14" i="10" s="1"/>
  <c r="BC21" i="9"/>
  <c r="BC22" i="9" s="1"/>
  <c r="BD21" i="8"/>
  <c r="BD22" i="8" s="1"/>
  <c r="BE21" i="7"/>
  <c r="BE22" i="7" s="1"/>
  <c r="BD23" i="7"/>
  <c r="BD24" i="7" s="1"/>
  <c r="BD9" i="7" s="1"/>
  <c r="BD14" i="7" s="1"/>
  <c r="BE20" i="6"/>
  <c r="BD23" i="6"/>
  <c r="BD24" i="6" s="1"/>
  <c r="BD9" i="6" s="1"/>
  <c r="BD14" i="6" s="1"/>
  <c r="BD21" i="5"/>
  <c r="BD22" i="5" s="1"/>
  <c r="BC21" i="4"/>
  <c r="BC22" i="4"/>
  <c r="BD20" i="4" s="1"/>
  <c r="BL21" i="1"/>
  <c r="BL22" i="1" s="1"/>
  <c r="BM20" i="1" s="1"/>
  <c r="BF21" i="2"/>
  <c r="BF22" i="2" s="1"/>
  <c r="BF20" i="3"/>
  <c r="BE23" i="3"/>
  <c r="BE24" i="3" s="1"/>
  <c r="BE9" i="3" s="1"/>
  <c r="BE14" i="3" s="1"/>
  <c r="BD20" i="9" l="1"/>
  <c r="BC23" i="9"/>
  <c r="BC24" i="9" s="1"/>
  <c r="BC9" i="9" s="1"/>
  <c r="BC14" i="9" s="1"/>
  <c r="CI23" i="22"/>
  <c r="CI24" i="22" s="1"/>
  <c r="BC23" i="4"/>
  <c r="BC24" i="4" s="1"/>
  <c r="BC9" i="4" s="1"/>
  <c r="BC14" i="4" s="1"/>
  <c r="CI23" i="32"/>
  <c r="CI24" i="32" s="1"/>
  <c r="CI20" i="66"/>
  <c r="CH23" i="66"/>
  <c r="CH24" i="66" s="1"/>
  <c r="CH21" i="65"/>
  <c r="CH22" i="65" s="1"/>
  <c r="CJ21" i="63"/>
  <c r="CJ22" i="63" s="1"/>
  <c r="CI23" i="63"/>
  <c r="CI24" i="63" s="1"/>
  <c r="CH21" i="62"/>
  <c r="CH22" i="62" s="1"/>
  <c r="CH21" i="61"/>
  <c r="CH22" i="61" s="1"/>
  <c r="CG21" i="60"/>
  <c r="CG22" i="60" s="1"/>
  <c r="CK21" i="59"/>
  <c r="CK22" i="59" s="1"/>
  <c r="CJ23" i="59"/>
  <c r="CJ24" i="59" s="1"/>
  <c r="CH20" i="58"/>
  <c r="CG23" i="58"/>
  <c r="CG24" i="58" s="1"/>
  <c r="CK20" i="57"/>
  <c r="CJ23" i="57"/>
  <c r="CJ24" i="57" s="1"/>
  <c r="CH20" i="56"/>
  <c r="CG23" i="56"/>
  <c r="CG24" i="56" s="1"/>
  <c r="CK21" i="55"/>
  <c r="CK22" i="55" s="1"/>
  <c r="CJ23" i="55"/>
  <c r="CJ24" i="55" s="1"/>
  <c r="CN21" i="54"/>
  <c r="CN22" i="54" s="1"/>
  <c r="CG21" i="53"/>
  <c r="CG22" i="53" s="1"/>
  <c r="CH21" i="52"/>
  <c r="CH22" i="52" s="1"/>
  <c r="CH21" i="51"/>
  <c r="CH22" i="51" s="1"/>
  <c r="CN20" i="50"/>
  <c r="CM23" i="50"/>
  <c r="CM24" i="50" s="1"/>
  <c r="CI21" i="49"/>
  <c r="CI22" i="49"/>
  <c r="CJ20" i="49" s="1"/>
  <c r="CH21" i="48"/>
  <c r="CH22" i="48" s="1"/>
  <c r="CH21" i="47"/>
  <c r="CH22" i="47" s="1"/>
  <c r="CG21" i="46"/>
  <c r="CG22" i="46" s="1"/>
  <c r="CI21" i="45"/>
  <c r="CI22" i="45" s="1"/>
  <c r="CI21" i="44"/>
  <c r="CI22" i="44"/>
  <c r="CJ20" i="44" s="1"/>
  <c r="CI23" i="44"/>
  <c r="CI24" i="44" s="1"/>
  <c r="CH21" i="43"/>
  <c r="CH22" i="43" s="1"/>
  <c r="CH20" i="42"/>
  <c r="CG23" i="42"/>
  <c r="CG24" i="42" s="1"/>
  <c r="CI20" i="41"/>
  <c r="CH23" i="41"/>
  <c r="CH24" i="41" s="1"/>
  <c r="CJ21" i="40"/>
  <c r="CJ22" i="40"/>
  <c r="CK20" i="40" s="1"/>
  <c r="CI23" i="40"/>
  <c r="CI24" i="40" s="1"/>
  <c r="CL20" i="39"/>
  <c r="CK23" i="39"/>
  <c r="CK24" i="39" s="1"/>
  <c r="CK21" i="38"/>
  <c r="CK22" i="38" s="1"/>
  <c r="CL20" i="36"/>
  <c r="CK23" i="36"/>
  <c r="CK24" i="36" s="1"/>
  <c r="CI21" i="35"/>
  <c r="CI22" i="35"/>
  <c r="CJ20" i="35" s="1"/>
  <c r="CM20" i="34"/>
  <c r="CL23" i="34"/>
  <c r="CL24" i="34" s="1"/>
  <c r="CH20" i="33"/>
  <c r="CG23" i="33"/>
  <c r="CG24" i="33" s="1"/>
  <c r="CJ21" i="32"/>
  <c r="CJ22" i="32" s="1"/>
  <c r="CK20" i="32" s="1"/>
  <c r="CI21" i="31"/>
  <c r="CI22" i="31"/>
  <c r="CJ20" i="31" s="1"/>
  <c r="CI23" i="31"/>
  <c r="CI24" i="31" s="1"/>
  <c r="CL21" i="30"/>
  <c r="CL22" i="30" s="1"/>
  <c r="CI21" i="29"/>
  <c r="CI22" i="29" s="1"/>
  <c r="CL20" i="28"/>
  <c r="CK23" i="28"/>
  <c r="CK24" i="28" s="1"/>
  <c r="CJ21" i="27"/>
  <c r="CJ22" i="27" s="1"/>
  <c r="CM20" i="26"/>
  <c r="CL23" i="26"/>
  <c r="CL24" i="26" s="1"/>
  <c r="CG20" i="25"/>
  <c r="CF23" i="25"/>
  <c r="CF24" i="25" s="1"/>
  <c r="CH21" i="24"/>
  <c r="CH22" i="24" s="1"/>
  <c r="CI20" i="24" s="1"/>
  <c r="CK21" i="23"/>
  <c r="CK22" i="23" s="1"/>
  <c r="CJ21" i="22"/>
  <c r="CJ22" i="22" s="1"/>
  <c r="CK21" i="21"/>
  <c r="CK22" i="21" s="1"/>
  <c r="CL20" i="21" s="1"/>
  <c r="CH21" i="20"/>
  <c r="CH22" i="20" s="1"/>
  <c r="CL20" i="19"/>
  <c r="CK23" i="19"/>
  <c r="CK24" i="19" s="1"/>
  <c r="CI21" i="18"/>
  <c r="CI22" i="18"/>
  <c r="CJ20" i="18" s="1"/>
  <c r="CI23" i="18"/>
  <c r="CI24" i="18" s="1"/>
  <c r="CM20" i="17"/>
  <c r="CL23" i="17"/>
  <c r="CL24" i="17" s="1"/>
  <c r="CH20" i="16"/>
  <c r="CG23" i="16"/>
  <c r="CG24" i="16" s="1"/>
  <c r="CI21" i="15"/>
  <c r="CI22" i="15" s="1"/>
  <c r="CJ20" i="15" s="1"/>
  <c r="CO20" i="14"/>
  <c r="CN23" i="14"/>
  <c r="CN24" i="14" s="1"/>
  <c r="BE20" i="13"/>
  <c r="BD23" i="13"/>
  <c r="BD24" i="13" s="1"/>
  <c r="BD9" i="13" s="1"/>
  <c r="BD14" i="13" s="1"/>
  <c r="BE21" i="12"/>
  <c r="BE22" i="12" s="1"/>
  <c r="BD23" i="12"/>
  <c r="BD24" i="12" s="1"/>
  <c r="BD9" i="12" s="1"/>
  <c r="BD14" i="12" s="1"/>
  <c r="BE21" i="11"/>
  <c r="BE22" i="11" s="1"/>
  <c r="BF21" i="10"/>
  <c r="BF22" i="10" s="1"/>
  <c r="BD21" i="9"/>
  <c r="BD22" i="9" s="1"/>
  <c r="BE20" i="8"/>
  <c r="BD23" i="8"/>
  <c r="BD24" i="8" s="1"/>
  <c r="BD9" i="8" s="1"/>
  <c r="BD14" i="8" s="1"/>
  <c r="BF20" i="7"/>
  <c r="BE23" i="7"/>
  <c r="BE24" i="7" s="1"/>
  <c r="BE9" i="7" s="1"/>
  <c r="BE14" i="7" s="1"/>
  <c r="BE21" i="6"/>
  <c r="BE22" i="6" s="1"/>
  <c r="BE20" i="5"/>
  <c r="BD23" i="5"/>
  <c r="BD24" i="5" s="1"/>
  <c r="BD9" i="5" s="1"/>
  <c r="BD14" i="5" s="1"/>
  <c r="BD21" i="4"/>
  <c r="BD22" i="4" s="1"/>
  <c r="BM21" i="1"/>
  <c r="BM22" i="1" s="1"/>
  <c r="BL23" i="1"/>
  <c r="BL24" i="1" s="1"/>
  <c r="BG20" i="2"/>
  <c r="BF23" i="2"/>
  <c r="BF24" i="2" s="1"/>
  <c r="BF9" i="2" s="1"/>
  <c r="BF14" i="2" s="1"/>
  <c r="BF21" i="3"/>
  <c r="BF22" i="3" s="1"/>
  <c r="CJ20" i="29" l="1"/>
  <c r="CI23" i="29"/>
  <c r="CI24" i="29" s="1"/>
  <c r="CH23" i="24"/>
  <c r="CH24" i="24" s="1"/>
  <c r="CJ20" i="45"/>
  <c r="CI23" i="45"/>
  <c r="CI24" i="45" s="1"/>
  <c r="BL9" i="1"/>
  <c r="BL14" i="1" s="1"/>
  <c r="CI21" i="66"/>
  <c r="CI22" i="66"/>
  <c r="CJ20" i="66" s="1"/>
  <c r="CI20" i="65"/>
  <c r="CH23" i="65"/>
  <c r="CH24" i="65" s="1"/>
  <c r="CK20" i="63"/>
  <c r="CJ23" i="63"/>
  <c r="CJ24" i="63" s="1"/>
  <c r="CI20" i="62"/>
  <c r="CH23" i="62"/>
  <c r="CH24" i="62" s="1"/>
  <c r="CI20" i="61"/>
  <c r="CH23" i="61"/>
  <c r="CH24" i="61" s="1"/>
  <c r="CH20" i="60"/>
  <c r="CG23" i="60"/>
  <c r="CG24" i="60" s="1"/>
  <c r="CL20" i="59"/>
  <c r="CK23" i="59"/>
  <c r="CK24" i="59" s="1"/>
  <c r="CH21" i="58"/>
  <c r="CH22" i="58" s="1"/>
  <c r="CK21" i="57"/>
  <c r="CK22" i="57" s="1"/>
  <c r="CH21" i="56"/>
  <c r="CH22" i="56" s="1"/>
  <c r="CL20" i="55"/>
  <c r="CK23" i="55"/>
  <c r="CK24" i="55" s="1"/>
  <c r="CO20" i="54"/>
  <c r="CN23" i="54"/>
  <c r="CN24" i="54" s="1"/>
  <c r="CH20" i="53"/>
  <c r="CG23" i="53"/>
  <c r="CG24" i="53" s="1"/>
  <c r="CI20" i="52"/>
  <c r="CH23" i="52"/>
  <c r="CH24" i="52" s="1"/>
  <c r="CI20" i="51"/>
  <c r="CH23" i="51"/>
  <c r="CH24" i="51" s="1"/>
  <c r="CN21" i="50"/>
  <c r="CN22" i="50" s="1"/>
  <c r="CJ21" i="49"/>
  <c r="CJ22" i="49" s="1"/>
  <c r="CK20" i="49" s="1"/>
  <c r="CI23" i="49"/>
  <c r="CI24" i="49" s="1"/>
  <c r="CI20" i="48"/>
  <c r="CH23" i="48"/>
  <c r="CH24" i="48" s="1"/>
  <c r="CI20" i="47"/>
  <c r="CH23" i="47"/>
  <c r="CH24" i="47" s="1"/>
  <c r="CH20" i="46"/>
  <c r="CG23" i="46"/>
  <c r="CG24" i="46" s="1"/>
  <c r="CJ21" i="45"/>
  <c r="CJ22" i="45"/>
  <c r="CK20" i="45" s="1"/>
  <c r="CJ21" i="44"/>
  <c r="CJ22" i="44"/>
  <c r="CK20" i="44" s="1"/>
  <c r="CI20" i="43"/>
  <c r="CH23" i="43"/>
  <c r="CH24" i="43" s="1"/>
  <c r="CH21" i="42"/>
  <c r="CH22" i="42" s="1"/>
  <c r="CI21" i="41"/>
  <c r="CI22" i="41" s="1"/>
  <c r="CK21" i="40"/>
  <c r="CK22" i="40" s="1"/>
  <c r="CJ23" i="40"/>
  <c r="CJ24" i="40" s="1"/>
  <c r="CL21" i="39"/>
  <c r="CL22" i="39" s="1"/>
  <c r="CL20" i="38"/>
  <c r="CK23" i="38"/>
  <c r="CK24" i="38" s="1"/>
  <c r="CL21" i="36"/>
  <c r="CL22" i="36" s="1"/>
  <c r="CJ21" i="35"/>
  <c r="CJ22" i="35" s="1"/>
  <c r="CI23" i="35"/>
  <c r="CI24" i="35" s="1"/>
  <c r="CM21" i="34"/>
  <c r="CM22" i="34" s="1"/>
  <c r="CH21" i="33"/>
  <c r="CH22" i="33" s="1"/>
  <c r="CK21" i="32"/>
  <c r="CK22" i="32" s="1"/>
  <c r="CJ23" i="32"/>
  <c r="CJ24" i="32" s="1"/>
  <c r="CJ21" i="31"/>
  <c r="CJ22" i="31"/>
  <c r="CK20" i="31" s="1"/>
  <c r="CM20" i="30"/>
  <c r="CL23" i="30"/>
  <c r="CL24" i="30" s="1"/>
  <c r="CJ21" i="29"/>
  <c r="CJ22" i="29"/>
  <c r="CK20" i="29" s="1"/>
  <c r="CL21" i="28"/>
  <c r="CL22" i="28" s="1"/>
  <c r="CK20" i="27"/>
  <c r="CJ23" i="27"/>
  <c r="CJ24" i="27" s="1"/>
  <c r="CM21" i="26"/>
  <c r="CM22" i="26" s="1"/>
  <c r="CG21" i="25"/>
  <c r="CG22" i="25" s="1"/>
  <c r="CI21" i="24"/>
  <c r="CI22" i="24" s="1"/>
  <c r="CL20" i="23"/>
  <c r="CK23" i="23"/>
  <c r="CK24" i="23" s="1"/>
  <c r="CK20" i="22"/>
  <c r="CJ23" i="22"/>
  <c r="CJ24" i="22" s="1"/>
  <c r="CL21" i="21"/>
  <c r="CL22" i="21" s="1"/>
  <c r="CK23" i="21"/>
  <c r="CK24" i="21" s="1"/>
  <c r="CI20" i="20"/>
  <c r="CH23" i="20"/>
  <c r="CH24" i="20" s="1"/>
  <c r="CL21" i="19"/>
  <c r="CL22" i="19" s="1"/>
  <c r="CJ21" i="18"/>
  <c r="CJ22" i="18"/>
  <c r="CK20" i="18" s="1"/>
  <c r="CM21" i="17"/>
  <c r="CM22" i="17" s="1"/>
  <c r="CH21" i="16"/>
  <c r="CH22" i="16" s="1"/>
  <c r="CJ21" i="15"/>
  <c r="CJ22" i="15" s="1"/>
  <c r="CI23" i="15"/>
  <c r="CI24" i="15" s="1"/>
  <c r="CO21" i="14"/>
  <c r="CO22" i="14"/>
  <c r="CO23" i="14" s="1"/>
  <c r="CO24" i="14" s="1"/>
  <c r="BE21" i="13"/>
  <c r="BE22" i="13" s="1"/>
  <c r="BF20" i="12"/>
  <c r="BE23" i="12"/>
  <c r="BE24" i="12" s="1"/>
  <c r="BE9" i="12" s="1"/>
  <c r="BE14" i="12" s="1"/>
  <c r="BF20" i="11"/>
  <c r="BE23" i="11"/>
  <c r="BE24" i="11" s="1"/>
  <c r="BE9" i="11" s="1"/>
  <c r="BE14" i="11" s="1"/>
  <c r="BG20" i="10"/>
  <c r="BF23" i="10"/>
  <c r="BF24" i="10" s="1"/>
  <c r="BF9" i="10" s="1"/>
  <c r="BF14" i="10" s="1"/>
  <c r="BE20" i="9"/>
  <c r="BD23" i="9"/>
  <c r="BD24" i="9" s="1"/>
  <c r="BD9" i="9" s="1"/>
  <c r="BD14" i="9" s="1"/>
  <c r="BE21" i="8"/>
  <c r="BE22" i="8" s="1"/>
  <c r="BF21" i="7"/>
  <c r="BF22" i="7" s="1"/>
  <c r="BF20" i="6"/>
  <c r="BE23" i="6"/>
  <c r="BE24" i="6" s="1"/>
  <c r="BE9" i="6" s="1"/>
  <c r="BE14" i="6" s="1"/>
  <c r="BE21" i="5"/>
  <c r="BE22" i="5" s="1"/>
  <c r="BE20" i="4"/>
  <c r="BD23" i="4"/>
  <c r="BD24" i="4" s="1"/>
  <c r="BD9" i="4" s="1"/>
  <c r="BD14" i="4" s="1"/>
  <c r="BN20" i="1"/>
  <c r="BM23" i="1"/>
  <c r="BM24" i="1" s="1"/>
  <c r="BG21" i="2"/>
  <c r="BG22" i="2" s="1"/>
  <c r="BG20" i="3"/>
  <c r="BF23" i="3"/>
  <c r="BF24" i="3" s="1"/>
  <c r="BF9" i="3" s="1"/>
  <c r="BF14" i="3" s="1"/>
  <c r="CJ20" i="24" l="1"/>
  <c r="CI23" i="24"/>
  <c r="CI24" i="24" s="1"/>
  <c r="CJ20" i="41"/>
  <c r="CI23" i="41"/>
  <c r="CI24" i="41" s="1"/>
  <c r="BM9" i="1"/>
  <c r="BM14" i="1" s="1"/>
  <c r="CJ21" i="66"/>
  <c r="CJ22" i="66" s="1"/>
  <c r="CI23" i="66"/>
  <c r="CI24" i="66" s="1"/>
  <c r="CI21" i="65"/>
  <c r="CI22" i="65" s="1"/>
  <c r="CJ20" i="65" s="1"/>
  <c r="CK21" i="63"/>
  <c r="CK22" i="63" s="1"/>
  <c r="CI21" i="62"/>
  <c r="CI22" i="62" s="1"/>
  <c r="CI21" i="61"/>
  <c r="CI22" i="61" s="1"/>
  <c r="CH21" i="60"/>
  <c r="CH22" i="60" s="1"/>
  <c r="CL21" i="59"/>
  <c r="CL22" i="59" s="1"/>
  <c r="CI20" i="58"/>
  <c r="CH23" i="58"/>
  <c r="CH24" i="58" s="1"/>
  <c r="CL20" i="57"/>
  <c r="CK23" i="57"/>
  <c r="CK24" i="57" s="1"/>
  <c r="CI20" i="56"/>
  <c r="CH23" i="56"/>
  <c r="CH24" i="56" s="1"/>
  <c r="CL21" i="55"/>
  <c r="CL22" i="55" s="1"/>
  <c r="CO21" i="54"/>
  <c r="CO22" i="54" s="1"/>
  <c r="CO23" i="54" s="1"/>
  <c r="CO24" i="54" s="1"/>
  <c r="CH21" i="53"/>
  <c r="CH22" i="53" s="1"/>
  <c r="CI21" i="52"/>
  <c r="CI22" i="52" s="1"/>
  <c r="CI21" i="51"/>
  <c r="CI22" i="51" s="1"/>
  <c r="CO20" i="50"/>
  <c r="CN23" i="50"/>
  <c r="CN24" i="50" s="1"/>
  <c r="CK21" i="49"/>
  <c r="CK22" i="49" s="1"/>
  <c r="CJ23" i="49"/>
  <c r="CJ24" i="49" s="1"/>
  <c r="CI21" i="48"/>
  <c r="CI22" i="48" s="1"/>
  <c r="CJ20" i="48" s="1"/>
  <c r="CI21" i="47"/>
  <c r="CI22" i="47" s="1"/>
  <c r="CJ20" i="47" s="1"/>
  <c r="CH21" i="46"/>
  <c r="CH22" i="46" s="1"/>
  <c r="CK21" i="45"/>
  <c r="CK22" i="45" s="1"/>
  <c r="CJ23" i="45"/>
  <c r="CJ24" i="45" s="1"/>
  <c r="CK21" i="44"/>
  <c r="CK22" i="44" s="1"/>
  <c r="CJ23" i="44"/>
  <c r="CJ24" i="44" s="1"/>
  <c r="CI21" i="43"/>
  <c r="CI22" i="43"/>
  <c r="CJ20" i="43" s="1"/>
  <c r="CI23" i="43"/>
  <c r="CI24" i="43" s="1"/>
  <c r="CI20" i="42"/>
  <c r="CH23" i="42"/>
  <c r="CH24" i="42" s="1"/>
  <c r="CJ21" i="41"/>
  <c r="CJ22" i="41" s="1"/>
  <c r="CK20" i="41" s="1"/>
  <c r="CL20" i="40"/>
  <c r="CK23" i="40"/>
  <c r="CK24" i="40" s="1"/>
  <c r="CM20" i="39"/>
  <c r="CL23" i="39"/>
  <c r="CL24" i="39" s="1"/>
  <c r="CL21" i="38"/>
  <c r="CL22" i="38" s="1"/>
  <c r="CM20" i="36"/>
  <c r="CL23" i="36"/>
  <c r="CL24" i="36" s="1"/>
  <c r="CK20" i="35"/>
  <c r="CJ23" i="35"/>
  <c r="CJ24" i="35" s="1"/>
  <c r="CN20" i="34"/>
  <c r="CM23" i="34"/>
  <c r="CM24" i="34" s="1"/>
  <c r="CI20" i="33"/>
  <c r="CH23" i="33"/>
  <c r="CH24" i="33" s="1"/>
  <c r="CL20" i="32"/>
  <c r="CK23" i="32"/>
  <c r="CK24" i="32" s="1"/>
  <c r="CK21" i="31"/>
  <c r="CK22" i="31" s="1"/>
  <c r="CJ23" i="31"/>
  <c r="CJ24" i="31" s="1"/>
  <c r="CM21" i="30"/>
  <c r="CM22" i="30" s="1"/>
  <c r="CK21" i="29"/>
  <c r="CK22" i="29" s="1"/>
  <c r="CJ23" i="29"/>
  <c r="CJ24" i="29" s="1"/>
  <c r="CM20" i="28"/>
  <c r="CL23" i="28"/>
  <c r="CL24" i="28" s="1"/>
  <c r="CK21" i="27"/>
  <c r="CK22" i="27" s="1"/>
  <c r="CN20" i="26"/>
  <c r="CM23" i="26"/>
  <c r="CM24" i="26" s="1"/>
  <c r="CH20" i="25"/>
  <c r="CG23" i="25"/>
  <c r="CG24" i="25" s="1"/>
  <c r="CJ21" i="24"/>
  <c r="CJ22" i="24" s="1"/>
  <c r="CL21" i="23"/>
  <c r="CL22" i="23" s="1"/>
  <c r="CK21" i="22"/>
  <c r="CK22" i="22" s="1"/>
  <c r="CM20" i="21"/>
  <c r="CL23" i="21"/>
  <c r="CL24" i="21" s="1"/>
  <c r="CI21" i="20"/>
  <c r="CI22" i="20"/>
  <c r="CJ20" i="20" s="1"/>
  <c r="CM20" i="19"/>
  <c r="CL23" i="19"/>
  <c r="CL24" i="19" s="1"/>
  <c r="CK21" i="18"/>
  <c r="CK22" i="18" s="1"/>
  <c r="CJ23" i="18"/>
  <c r="CJ24" i="18" s="1"/>
  <c r="CN20" i="17"/>
  <c r="CM23" i="17"/>
  <c r="CM24" i="17" s="1"/>
  <c r="CI20" i="16"/>
  <c r="CH23" i="16"/>
  <c r="CH24" i="16" s="1"/>
  <c r="CK20" i="15"/>
  <c r="CJ23" i="15"/>
  <c r="CJ24" i="15" s="1"/>
  <c r="BF20" i="13"/>
  <c r="BE23" i="13"/>
  <c r="BE24" i="13" s="1"/>
  <c r="BE9" i="13" s="1"/>
  <c r="BE14" i="13" s="1"/>
  <c r="BF21" i="12"/>
  <c r="BF22" i="12" s="1"/>
  <c r="BF21" i="11"/>
  <c r="BF22" i="11" s="1"/>
  <c r="BG21" i="10"/>
  <c r="BG22" i="10" s="1"/>
  <c r="BE21" i="9"/>
  <c r="BE22" i="9" s="1"/>
  <c r="BF20" i="8"/>
  <c r="BE23" i="8"/>
  <c r="BE24" i="8" s="1"/>
  <c r="BE9" i="8" s="1"/>
  <c r="BE14" i="8" s="1"/>
  <c r="BG20" i="7"/>
  <c r="BF23" i="7"/>
  <c r="BF24" i="7" s="1"/>
  <c r="BF9" i="7" s="1"/>
  <c r="BF14" i="7" s="1"/>
  <c r="BF21" i="6"/>
  <c r="BF22" i="6" s="1"/>
  <c r="BF20" i="5"/>
  <c r="BE23" i="5"/>
  <c r="BE24" i="5" s="1"/>
  <c r="BE9" i="5" s="1"/>
  <c r="BE14" i="5" s="1"/>
  <c r="BE21" i="4"/>
  <c r="BE22" i="4" s="1"/>
  <c r="BN21" i="1"/>
  <c r="BN22" i="1" s="1"/>
  <c r="BH20" i="2"/>
  <c r="BG23" i="2"/>
  <c r="BG24" i="2" s="1"/>
  <c r="BG9" i="2" s="1"/>
  <c r="BG14" i="2" s="1"/>
  <c r="BG21" i="3"/>
  <c r="BG22" i="3" s="1"/>
  <c r="CJ20" i="61" l="1"/>
  <c r="CI23" i="61"/>
  <c r="CI24" i="61" s="1"/>
  <c r="CJ20" i="52"/>
  <c r="CI23" i="52"/>
  <c r="CI24" i="52" s="1"/>
  <c r="CJ20" i="51"/>
  <c r="CI23" i="51"/>
  <c r="CI24" i="51" s="1"/>
  <c r="CK20" i="66"/>
  <c r="CJ23" i="66"/>
  <c r="CJ24" i="66" s="1"/>
  <c r="CJ21" i="65"/>
  <c r="CJ22" i="65" s="1"/>
  <c r="CI23" i="65"/>
  <c r="CI24" i="65" s="1"/>
  <c r="CL20" i="63"/>
  <c r="CK23" i="63"/>
  <c r="CK24" i="63" s="1"/>
  <c r="CJ20" i="62"/>
  <c r="CJ21" i="62" s="1"/>
  <c r="CJ22" i="62" s="1"/>
  <c r="CI23" i="62"/>
  <c r="CI24" i="62" s="1"/>
  <c r="CJ21" i="61"/>
  <c r="CJ22" i="61" s="1"/>
  <c r="CK20" i="61" s="1"/>
  <c r="CI20" i="60"/>
  <c r="CH23" i="60"/>
  <c r="CH24" i="60" s="1"/>
  <c r="CM20" i="59"/>
  <c r="CL23" i="59"/>
  <c r="CL24" i="59" s="1"/>
  <c r="CI21" i="58"/>
  <c r="CI22" i="58"/>
  <c r="CJ20" i="58" s="1"/>
  <c r="CI23" i="58"/>
  <c r="CI24" i="58" s="1"/>
  <c r="CL21" i="57"/>
  <c r="CL22" i="57" s="1"/>
  <c r="CI21" i="56"/>
  <c r="CI22" i="56" s="1"/>
  <c r="CM20" i="55"/>
  <c r="CL23" i="55"/>
  <c r="CL24" i="55" s="1"/>
  <c r="CI20" i="53"/>
  <c r="CH23" i="53"/>
  <c r="CH24" i="53" s="1"/>
  <c r="CJ21" i="52"/>
  <c r="CJ22" i="52" s="1"/>
  <c r="CJ21" i="51"/>
  <c r="CJ22" i="51" s="1"/>
  <c r="CK20" i="51" s="1"/>
  <c r="CO21" i="50"/>
  <c r="CO22" i="50" s="1"/>
  <c r="CO23" i="50" s="1"/>
  <c r="CO24" i="50" s="1"/>
  <c r="CL20" i="49"/>
  <c r="CK23" i="49"/>
  <c r="CK24" i="49" s="1"/>
  <c r="CJ21" i="48"/>
  <c r="CJ22" i="48" s="1"/>
  <c r="CI23" i="48"/>
  <c r="CI24" i="48" s="1"/>
  <c r="CJ21" i="47"/>
  <c r="CJ22" i="47" s="1"/>
  <c r="CI23" i="47"/>
  <c r="CI24" i="47" s="1"/>
  <c r="CI20" i="46"/>
  <c r="CH23" i="46"/>
  <c r="CH24" i="46" s="1"/>
  <c r="CL20" i="45"/>
  <c r="CK23" i="45"/>
  <c r="CK24" i="45" s="1"/>
  <c r="CL20" i="44"/>
  <c r="CK23" i="44"/>
  <c r="CK24" i="44" s="1"/>
  <c r="CJ21" i="43"/>
  <c r="CJ22" i="43" s="1"/>
  <c r="CK20" i="43" s="1"/>
  <c r="CI21" i="42"/>
  <c r="CI22" i="42" s="1"/>
  <c r="CK21" i="41"/>
  <c r="CK22" i="41" s="1"/>
  <c r="CJ23" i="41"/>
  <c r="CJ24" i="41" s="1"/>
  <c r="CL21" i="40"/>
  <c r="CL22" i="40" s="1"/>
  <c r="CM21" i="39"/>
  <c r="CM22" i="39" s="1"/>
  <c r="CM20" i="38"/>
  <c r="CL23" i="38"/>
  <c r="CL24" i="38" s="1"/>
  <c r="CM21" i="36"/>
  <c r="CM22" i="36" s="1"/>
  <c r="CK21" i="35"/>
  <c r="CK22" i="35" s="1"/>
  <c r="CN21" i="34"/>
  <c r="CN22" i="34" s="1"/>
  <c r="CI21" i="33"/>
  <c r="CI22" i="33" s="1"/>
  <c r="CL21" i="32"/>
  <c r="CL22" i="32" s="1"/>
  <c r="CL20" i="31"/>
  <c r="CK23" i="31"/>
  <c r="CK24" i="31" s="1"/>
  <c r="CN20" i="30"/>
  <c r="CM23" i="30"/>
  <c r="CM24" i="30" s="1"/>
  <c r="CL20" i="29"/>
  <c r="CK23" i="29"/>
  <c r="CK24" i="29" s="1"/>
  <c r="CM21" i="28"/>
  <c r="CM22" i="28" s="1"/>
  <c r="CL20" i="27"/>
  <c r="CK23" i="27"/>
  <c r="CK24" i="27" s="1"/>
  <c r="CN21" i="26"/>
  <c r="CN22" i="26" s="1"/>
  <c r="CN23" i="26" s="1"/>
  <c r="CN24" i="26" s="1"/>
  <c r="CH21" i="25"/>
  <c r="CH22" i="25" s="1"/>
  <c r="CK20" i="24"/>
  <c r="CJ23" i="24"/>
  <c r="CJ24" i="24" s="1"/>
  <c r="CM20" i="23"/>
  <c r="CL23" i="23"/>
  <c r="CL24" i="23" s="1"/>
  <c r="CL20" i="22"/>
  <c r="CK23" i="22"/>
  <c r="CK24" i="22" s="1"/>
  <c r="CM21" i="21"/>
  <c r="CM22" i="21" s="1"/>
  <c r="CJ21" i="20"/>
  <c r="CJ22" i="20" s="1"/>
  <c r="CI23" i="20"/>
  <c r="CI24" i="20" s="1"/>
  <c r="CM21" i="19"/>
  <c r="CM22" i="19" s="1"/>
  <c r="CL20" i="18"/>
  <c r="CK23" i="18"/>
  <c r="CK24" i="18" s="1"/>
  <c r="CN21" i="17"/>
  <c r="CN22" i="17" s="1"/>
  <c r="CI21" i="16"/>
  <c r="CI22" i="16"/>
  <c r="CJ20" i="16" s="1"/>
  <c r="CK21" i="15"/>
  <c r="CK22" i="15" s="1"/>
  <c r="BF21" i="13"/>
  <c r="BF22" i="13" s="1"/>
  <c r="BG20" i="12"/>
  <c r="BF23" i="12"/>
  <c r="BF24" i="12" s="1"/>
  <c r="BF9" i="12" s="1"/>
  <c r="BF14" i="12" s="1"/>
  <c r="BG20" i="11"/>
  <c r="BF23" i="11"/>
  <c r="BF24" i="11" s="1"/>
  <c r="BF9" i="11" s="1"/>
  <c r="BF14" i="11" s="1"/>
  <c r="BH20" i="10"/>
  <c r="BG23" i="10"/>
  <c r="BG24" i="10" s="1"/>
  <c r="BG9" i="10" s="1"/>
  <c r="BG14" i="10" s="1"/>
  <c r="BF20" i="9"/>
  <c r="BE23" i="9"/>
  <c r="BE24" i="9" s="1"/>
  <c r="BE9" i="9" s="1"/>
  <c r="BE14" i="9" s="1"/>
  <c r="BF21" i="8"/>
  <c r="BF22" i="8" s="1"/>
  <c r="BG21" i="7"/>
  <c r="BG22" i="7" s="1"/>
  <c r="BG20" i="6"/>
  <c r="BF23" i="6"/>
  <c r="BF24" i="6" s="1"/>
  <c r="BF9" i="6" s="1"/>
  <c r="BF14" i="6" s="1"/>
  <c r="BF21" i="5"/>
  <c r="BF22" i="5" s="1"/>
  <c r="BF20" i="4"/>
  <c r="BE23" i="4"/>
  <c r="BE24" i="4" s="1"/>
  <c r="BE9" i="4" s="1"/>
  <c r="BE14" i="4" s="1"/>
  <c r="BO20" i="1"/>
  <c r="BN23" i="1"/>
  <c r="BN24" i="1" s="1"/>
  <c r="BH21" i="2"/>
  <c r="BH22" i="2" s="1"/>
  <c r="BI20" i="2" s="1"/>
  <c r="BH20" i="3"/>
  <c r="BG23" i="3"/>
  <c r="BG24" i="3" s="1"/>
  <c r="BG9" i="3" s="1"/>
  <c r="BG14" i="3" s="1"/>
  <c r="CJ20" i="33" l="1"/>
  <c r="CI23" i="33"/>
  <c r="CI24" i="33" s="1"/>
  <c r="CJ20" i="42"/>
  <c r="CI23" i="42"/>
  <c r="CI24" i="42" s="1"/>
  <c r="BN9" i="1"/>
  <c r="BN14" i="1" s="1"/>
  <c r="CK21" i="66"/>
  <c r="CK22" i="66" s="1"/>
  <c r="CK20" i="65"/>
  <c r="CJ23" i="65"/>
  <c r="CJ24" i="65" s="1"/>
  <c r="CL21" i="63"/>
  <c r="CL22" i="63" s="1"/>
  <c r="CK20" i="62"/>
  <c r="CJ23" i="62"/>
  <c r="CJ24" i="62" s="1"/>
  <c r="CK21" i="61"/>
  <c r="CK22" i="61" s="1"/>
  <c r="CJ23" i="61"/>
  <c r="CJ24" i="61" s="1"/>
  <c r="CI21" i="60"/>
  <c r="CI22" i="60" s="1"/>
  <c r="CM21" i="59"/>
  <c r="CM22" i="59" s="1"/>
  <c r="CJ21" i="58"/>
  <c r="CJ22" i="58" s="1"/>
  <c r="CM20" i="57"/>
  <c r="CL23" i="57"/>
  <c r="CL24" i="57" s="1"/>
  <c r="CJ20" i="56"/>
  <c r="CI23" i="56"/>
  <c r="CI24" i="56" s="1"/>
  <c r="CM21" i="55"/>
  <c r="CM22" i="55" s="1"/>
  <c r="CI21" i="53"/>
  <c r="CI22" i="53" s="1"/>
  <c r="CK20" i="52"/>
  <c r="CJ23" i="52"/>
  <c r="CJ24" i="52" s="1"/>
  <c r="CK21" i="51"/>
  <c r="CK22" i="51" s="1"/>
  <c r="CJ23" i="51"/>
  <c r="CJ24" i="51" s="1"/>
  <c r="CL21" i="49"/>
  <c r="CL22" i="49" s="1"/>
  <c r="CK20" i="48"/>
  <c r="CJ23" i="48"/>
  <c r="CJ24" i="48" s="1"/>
  <c r="CK20" i="47"/>
  <c r="CJ23" i="47"/>
  <c r="CJ24" i="47" s="1"/>
  <c r="CI21" i="46"/>
  <c r="CI22" i="46" s="1"/>
  <c r="CJ20" i="46" s="1"/>
  <c r="CL21" i="45"/>
  <c r="CL22" i="45" s="1"/>
  <c r="CL21" i="44"/>
  <c r="CL22" i="44" s="1"/>
  <c r="CK21" i="43"/>
  <c r="CK22" i="43" s="1"/>
  <c r="CJ23" i="43"/>
  <c r="CJ24" i="43" s="1"/>
  <c r="CJ21" i="42"/>
  <c r="CJ22" i="42" s="1"/>
  <c r="CL20" i="41"/>
  <c r="CK23" i="41"/>
  <c r="CK24" i="41" s="1"/>
  <c r="CM20" i="40"/>
  <c r="CL23" i="40"/>
  <c r="CL24" i="40" s="1"/>
  <c r="CN20" i="39"/>
  <c r="CM23" i="39"/>
  <c r="CM24" i="39" s="1"/>
  <c r="CM21" i="38"/>
  <c r="CM22" i="38" s="1"/>
  <c r="CN20" i="36"/>
  <c r="CM23" i="36"/>
  <c r="CM24" i="36" s="1"/>
  <c r="CL20" i="35"/>
  <c r="CK23" i="35"/>
  <c r="CK24" i="35" s="1"/>
  <c r="CO20" i="34"/>
  <c r="CN23" i="34"/>
  <c r="CN24" i="34" s="1"/>
  <c r="CJ21" i="33"/>
  <c r="CJ22" i="33"/>
  <c r="CK20" i="33" s="1"/>
  <c r="CM20" i="32"/>
  <c r="CL23" i="32"/>
  <c r="CL24" i="32" s="1"/>
  <c r="CL21" i="31"/>
  <c r="CL22" i="31" s="1"/>
  <c r="CN21" i="30"/>
  <c r="CN22" i="30" s="1"/>
  <c r="CL21" i="29"/>
  <c r="CL22" i="29" s="1"/>
  <c r="CN20" i="28"/>
  <c r="CM23" i="28"/>
  <c r="CM24" i="28" s="1"/>
  <c r="CL21" i="27"/>
  <c r="CL22" i="27" s="1"/>
  <c r="CI20" i="25"/>
  <c r="CH23" i="25"/>
  <c r="CH24" i="25" s="1"/>
  <c r="CK21" i="24"/>
  <c r="CK22" i="24" s="1"/>
  <c r="CM21" i="23"/>
  <c r="CM22" i="23" s="1"/>
  <c r="CL21" i="22"/>
  <c r="CL22" i="22" s="1"/>
  <c r="CN20" i="21"/>
  <c r="CM23" i="21"/>
  <c r="CM24" i="21" s="1"/>
  <c r="CK20" i="20"/>
  <c r="CJ23" i="20"/>
  <c r="CJ24" i="20" s="1"/>
  <c r="CN20" i="19"/>
  <c r="CM23" i="19"/>
  <c r="CM24" i="19" s="1"/>
  <c r="CL21" i="18"/>
  <c r="CL22" i="18" s="1"/>
  <c r="CO20" i="17"/>
  <c r="CN23" i="17"/>
  <c r="CN24" i="17" s="1"/>
  <c r="CJ21" i="16"/>
  <c r="CJ22" i="16" s="1"/>
  <c r="CI23" i="16"/>
  <c r="CI24" i="16" s="1"/>
  <c r="CL20" i="15"/>
  <c r="CK23" i="15"/>
  <c r="CK24" i="15" s="1"/>
  <c r="BG20" i="13"/>
  <c r="BF23" i="13"/>
  <c r="BF24" i="13" s="1"/>
  <c r="BF9" i="13" s="1"/>
  <c r="BF14" i="13" s="1"/>
  <c r="BG21" i="12"/>
  <c r="BG22" i="12" s="1"/>
  <c r="BG21" i="11"/>
  <c r="BG22" i="11" s="1"/>
  <c r="BH21" i="10"/>
  <c r="BH22" i="10" s="1"/>
  <c r="BF21" i="9"/>
  <c r="BF22" i="9" s="1"/>
  <c r="BG20" i="8"/>
  <c r="BF23" i="8"/>
  <c r="BF24" i="8" s="1"/>
  <c r="BF9" i="8" s="1"/>
  <c r="BF14" i="8" s="1"/>
  <c r="BH20" i="7"/>
  <c r="BG23" i="7"/>
  <c r="BG24" i="7" s="1"/>
  <c r="BG9" i="7" s="1"/>
  <c r="BG14" i="7" s="1"/>
  <c r="BG21" i="6"/>
  <c r="BG22" i="6" s="1"/>
  <c r="BG20" i="5"/>
  <c r="BF23" i="5"/>
  <c r="BF24" i="5" s="1"/>
  <c r="BF9" i="5" s="1"/>
  <c r="BF14" i="5" s="1"/>
  <c r="BF21" i="4"/>
  <c r="BF22" i="4" s="1"/>
  <c r="BO21" i="1"/>
  <c r="BO22" i="1" s="1"/>
  <c r="BH23" i="2"/>
  <c r="BH24" i="2" s="1"/>
  <c r="BH9" i="2" s="1"/>
  <c r="BH14" i="2" s="1"/>
  <c r="BI21" i="2"/>
  <c r="BI22" i="2" s="1"/>
  <c r="BH21" i="3"/>
  <c r="BH22" i="3" s="1"/>
  <c r="BI20" i="3" s="1"/>
  <c r="CJ20" i="53" l="1"/>
  <c r="CI23" i="53"/>
  <c r="CI24" i="53" s="1"/>
  <c r="CL20" i="66"/>
  <c r="CK23" i="66"/>
  <c r="CK24" i="66" s="1"/>
  <c r="CK21" i="65"/>
  <c r="CK22" i="65" s="1"/>
  <c r="CM20" i="63"/>
  <c r="CL23" i="63"/>
  <c r="CL24" i="63" s="1"/>
  <c r="CK21" i="62"/>
  <c r="CK22" i="62" s="1"/>
  <c r="CL20" i="61"/>
  <c r="CK23" i="61"/>
  <c r="CK24" i="61" s="1"/>
  <c r="CJ20" i="60"/>
  <c r="CI23" i="60"/>
  <c r="CI24" i="60" s="1"/>
  <c r="CN20" i="59"/>
  <c r="CM23" i="59"/>
  <c r="CM24" i="59" s="1"/>
  <c r="CK20" i="58"/>
  <c r="CJ23" i="58"/>
  <c r="CJ24" i="58" s="1"/>
  <c r="CM21" i="57"/>
  <c r="CM22" i="57" s="1"/>
  <c r="CJ21" i="56"/>
  <c r="CJ22" i="56" s="1"/>
  <c r="CK20" i="56" s="1"/>
  <c r="CN20" i="55"/>
  <c r="CM23" i="55"/>
  <c r="CM24" i="55" s="1"/>
  <c r="CJ21" i="53"/>
  <c r="CJ22" i="53" s="1"/>
  <c r="CK21" i="52"/>
  <c r="CK22" i="52" s="1"/>
  <c r="CL20" i="51"/>
  <c r="CK23" i="51"/>
  <c r="CK24" i="51" s="1"/>
  <c r="CM20" i="49"/>
  <c r="CL23" i="49"/>
  <c r="CL24" i="49" s="1"/>
  <c r="CK21" i="48"/>
  <c r="CK22" i="48" s="1"/>
  <c r="CK21" i="47"/>
  <c r="CK22" i="47" s="1"/>
  <c r="CJ21" i="46"/>
  <c r="CJ22" i="46" s="1"/>
  <c r="CK20" i="46" s="1"/>
  <c r="CI23" i="46"/>
  <c r="CI24" i="46" s="1"/>
  <c r="CM20" i="45"/>
  <c r="CL23" i="45"/>
  <c r="CL24" i="45" s="1"/>
  <c r="CM20" i="44"/>
  <c r="CL23" i="44"/>
  <c r="CL24" i="44" s="1"/>
  <c r="CL20" i="43"/>
  <c r="CK23" i="43"/>
  <c r="CK24" i="43" s="1"/>
  <c r="CK20" i="42"/>
  <c r="CJ23" i="42"/>
  <c r="CJ24" i="42" s="1"/>
  <c r="CL21" i="41"/>
  <c r="CL22" i="41" s="1"/>
  <c r="CM21" i="40"/>
  <c r="CM22" i="40" s="1"/>
  <c r="CN21" i="39"/>
  <c r="CN22" i="39" s="1"/>
  <c r="CN20" i="38"/>
  <c r="CM23" i="38"/>
  <c r="CM24" i="38" s="1"/>
  <c r="CN21" i="36"/>
  <c r="CN22" i="36" s="1"/>
  <c r="CL21" i="35"/>
  <c r="CL22" i="35" s="1"/>
  <c r="CO21" i="34"/>
  <c r="CO22" i="34" s="1"/>
  <c r="CO23" i="34" s="1"/>
  <c r="CO24" i="34" s="1"/>
  <c r="CK21" i="33"/>
  <c r="CK22" i="33" s="1"/>
  <c r="CJ23" i="33"/>
  <c r="CJ24" i="33" s="1"/>
  <c r="CM21" i="32"/>
  <c r="CM22" i="32" s="1"/>
  <c r="CM20" i="31"/>
  <c r="CL23" i="31"/>
  <c r="CL24" i="31" s="1"/>
  <c r="CO20" i="30"/>
  <c r="CN23" i="30"/>
  <c r="CN24" i="30" s="1"/>
  <c r="CM20" i="29"/>
  <c r="CL23" i="29"/>
  <c r="CL24" i="29" s="1"/>
  <c r="CN21" i="28"/>
  <c r="CN22" i="28" s="1"/>
  <c r="CM20" i="27"/>
  <c r="CL23" i="27"/>
  <c r="CL24" i="27" s="1"/>
  <c r="CI21" i="25"/>
  <c r="CI22" i="25" s="1"/>
  <c r="CL20" i="24"/>
  <c r="CK23" i="24"/>
  <c r="CK24" i="24" s="1"/>
  <c r="CN20" i="23"/>
  <c r="CM23" i="23"/>
  <c r="CM24" i="23" s="1"/>
  <c r="CM20" i="22"/>
  <c r="CL23" i="22"/>
  <c r="CL24" i="22" s="1"/>
  <c r="CN21" i="21"/>
  <c r="CN22" i="21" s="1"/>
  <c r="CK21" i="20"/>
  <c r="CK22" i="20" s="1"/>
  <c r="CN21" i="19"/>
  <c r="CN22" i="19" s="1"/>
  <c r="CM20" i="18"/>
  <c r="CL23" i="18"/>
  <c r="CL24" i="18" s="1"/>
  <c r="CO21" i="17"/>
  <c r="CO22" i="17" s="1"/>
  <c r="CO23" i="17" s="1"/>
  <c r="CO24" i="17" s="1"/>
  <c r="CK20" i="16"/>
  <c r="CJ23" i="16"/>
  <c r="CJ24" i="16" s="1"/>
  <c r="CL21" i="15"/>
  <c r="CL22" i="15" s="1"/>
  <c r="BG21" i="13"/>
  <c r="BG22" i="13" s="1"/>
  <c r="BH20" i="12"/>
  <c r="BG23" i="12"/>
  <c r="BG24" i="12" s="1"/>
  <c r="BG9" i="12" s="1"/>
  <c r="BG14" i="12" s="1"/>
  <c r="BH20" i="11"/>
  <c r="BG23" i="11"/>
  <c r="BG24" i="11" s="1"/>
  <c r="BG9" i="11" s="1"/>
  <c r="BG14" i="11" s="1"/>
  <c r="BI20" i="10"/>
  <c r="BH23" i="10"/>
  <c r="BH24" i="10" s="1"/>
  <c r="BH9" i="10" s="1"/>
  <c r="BH14" i="10" s="1"/>
  <c r="BG20" i="9"/>
  <c r="BF23" i="9"/>
  <c r="BF24" i="9" s="1"/>
  <c r="BF9" i="9" s="1"/>
  <c r="BF14" i="9" s="1"/>
  <c r="BG21" i="8"/>
  <c r="BG22" i="8" s="1"/>
  <c r="BH21" i="7"/>
  <c r="BH22" i="7" s="1"/>
  <c r="BH20" i="6"/>
  <c r="BG23" i="6"/>
  <c r="BG24" i="6" s="1"/>
  <c r="BG9" i="6" s="1"/>
  <c r="BG14" i="6" s="1"/>
  <c r="BG21" i="5"/>
  <c r="BG22" i="5" s="1"/>
  <c r="BG20" i="4"/>
  <c r="BF23" i="4"/>
  <c r="BF24" i="4" s="1"/>
  <c r="BF9" i="4" s="1"/>
  <c r="BF14" i="4" s="1"/>
  <c r="BP20" i="1"/>
  <c r="BO23" i="1"/>
  <c r="BO24" i="1" s="1"/>
  <c r="BJ20" i="2"/>
  <c r="BI23" i="2"/>
  <c r="BI24" i="2" s="1"/>
  <c r="BI9" i="2" s="1"/>
  <c r="BI14" i="2" s="1"/>
  <c r="BI21" i="3"/>
  <c r="BI22" i="3" s="1"/>
  <c r="BH23" i="3"/>
  <c r="BH24" i="3" s="1"/>
  <c r="BH9" i="3" s="1"/>
  <c r="BH14" i="3" s="1"/>
  <c r="BO9" i="1" l="1"/>
  <c r="BO14" i="1" s="1"/>
  <c r="CL21" i="66"/>
  <c r="CL22" i="66" s="1"/>
  <c r="CL20" i="65"/>
  <c r="CK23" i="65"/>
  <c r="CK24" i="65" s="1"/>
  <c r="CM21" i="63"/>
  <c r="CM22" i="63" s="1"/>
  <c r="CL20" i="62"/>
  <c r="CK23" i="62"/>
  <c r="CK24" i="62" s="1"/>
  <c r="CL21" i="61"/>
  <c r="CL22" i="61" s="1"/>
  <c r="CJ21" i="60"/>
  <c r="CJ22" i="60" s="1"/>
  <c r="CN21" i="59"/>
  <c r="CN22" i="59" s="1"/>
  <c r="CK21" i="58"/>
  <c r="CK22" i="58" s="1"/>
  <c r="CN20" i="57"/>
  <c r="CM23" i="57"/>
  <c r="CM24" i="57" s="1"/>
  <c r="CK21" i="56"/>
  <c r="CK22" i="56" s="1"/>
  <c r="CJ23" i="56"/>
  <c r="CJ24" i="56" s="1"/>
  <c r="CN21" i="55"/>
  <c r="CN22" i="55" s="1"/>
  <c r="CK20" i="53"/>
  <c r="CJ23" i="53"/>
  <c r="CJ24" i="53" s="1"/>
  <c r="CL20" i="52"/>
  <c r="CK23" i="52"/>
  <c r="CK24" i="52" s="1"/>
  <c r="CL21" i="51"/>
  <c r="CL22" i="51" s="1"/>
  <c r="CM21" i="49"/>
  <c r="CM22" i="49" s="1"/>
  <c r="CL20" i="48"/>
  <c r="CK23" i="48"/>
  <c r="CK24" i="48" s="1"/>
  <c r="CL20" i="47"/>
  <c r="CK23" i="47"/>
  <c r="CK24" i="47" s="1"/>
  <c r="CK21" i="46"/>
  <c r="CK22" i="46" s="1"/>
  <c r="CJ23" i="46"/>
  <c r="CJ24" i="46" s="1"/>
  <c r="CM21" i="45"/>
  <c r="CM22" i="45" s="1"/>
  <c r="CM21" i="44"/>
  <c r="CM22" i="44" s="1"/>
  <c r="CL21" i="43"/>
  <c r="CL22" i="43" s="1"/>
  <c r="CK21" i="42"/>
  <c r="CK22" i="42" s="1"/>
  <c r="CM20" i="41"/>
  <c r="CL23" i="41"/>
  <c r="CL24" i="41" s="1"/>
  <c r="CN20" i="40"/>
  <c r="CM23" i="40"/>
  <c r="CM24" i="40" s="1"/>
  <c r="CO20" i="39"/>
  <c r="CN23" i="39"/>
  <c r="CN24" i="39" s="1"/>
  <c r="CN21" i="38"/>
  <c r="CN22" i="38" s="1"/>
  <c r="CO20" i="36"/>
  <c r="CN23" i="36"/>
  <c r="CN24" i="36" s="1"/>
  <c r="CM20" i="35"/>
  <c r="CL23" i="35"/>
  <c r="CL24" i="35" s="1"/>
  <c r="CL20" i="33"/>
  <c r="CK23" i="33"/>
  <c r="CK24" i="33" s="1"/>
  <c r="CN20" i="32"/>
  <c r="CM23" i="32"/>
  <c r="CM24" i="32" s="1"/>
  <c r="CM21" i="31"/>
  <c r="CM22" i="31" s="1"/>
  <c r="CO21" i="30"/>
  <c r="CO22" i="30" s="1"/>
  <c r="CO23" i="30" s="1"/>
  <c r="CO24" i="30" s="1"/>
  <c r="CM21" i="29"/>
  <c r="CM22" i="29" s="1"/>
  <c r="CO20" i="28"/>
  <c r="CN23" i="28"/>
  <c r="CN24" i="28" s="1"/>
  <c r="CM21" i="27"/>
  <c r="CM22" i="27" s="1"/>
  <c r="CJ20" i="25"/>
  <c r="CI23" i="25"/>
  <c r="CI24" i="25" s="1"/>
  <c r="CL21" i="24"/>
  <c r="CL22" i="24" s="1"/>
  <c r="CN21" i="23"/>
  <c r="CN22" i="23" s="1"/>
  <c r="CN23" i="23" s="1"/>
  <c r="CN24" i="23" s="1"/>
  <c r="CM21" i="22"/>
  <c r="CM22" i="22" s="1"/>
  <c r="CO20" i="21"/>
  <c r="CN23" i="21"/>
  <c r="CN24" i="21" s="1"/>
  <c r="CL20" i="20"/>
  <c r="CK23" i="20"/>
  <c r="CK24" i="20" s="1"/>
  <c r="CO20" i="19"/>
  <c r="CN23" i="19"/>
  <c r="CN24" i="19" s="1"/>
  <c r="CM21" i="18"/>
  <c r="CM22" i="18" s="1"/>
  <c r="CK21" i="16"/>
  <c r="CK22" i="16" s="1"/>
  <c r="CM20" i="15"/>
  <c r="CL23" i="15"/>
  <c r="CL24" i="15" s="1"/>
  <c r="BH20" i="13"/>
  <c r="BG23" i="13"/>
  <c r="BG24" i="13" s="1"/>
  <c r="BG9" i="13" s="1"/>
  <c r="BG14" i="13" s="1"/>
  <c r="BH21" i="12"/>
  <c r="BH22" i="12" s="1"/>
  <c r="BH21" i="11"/>
  <c r="BH22" i="11" s="1"/>
  <c r="BI21" i="10"/>
  <c r="BI22" i="10" s="1"/>
  <c r="BG21" i="9"/>
  <c r="BG22" i="9" s="1"/>
  <c r="BH20" i="8"/>
  <c r="BG23" i="8"/>
  <c r="BG24" i="8" s="1"/>
  <c r="BG9" i="8" s="1"/>
  <c r="BG14" i="8" s="1"/>
  <c r="BI20" i="7"/>
  <c r="BH23" i="7"/>
  <c r="BH24" i="7" s="1"/>
  <c r="BH9" i="7" s="1"/>
  <c r="BH14" i="7" s="1"/>
  <c r="BH21" i="6"/>
  <c r="BH22" i="6" s="1"/>
  <c r="BH20" i="5"/>
  <c r="BG23" i="5"/>
  <c r="BG24" i="5" s="1"/>
  <c r="BG9" i="5" s="1"/>
  <c r="BG14" i="5" s="1"/>
  <c r="BG21" i="4"/>
  <c r="BG22" i="4" s="1"/>
  <c r="BP21" i="1"/>
  <c r="BP22" i="1" s="1"/>
  <c r="BJ21" i="2"/>
  <c r="BJ22" i="2" s="1"/>
  <c r="BJ20" i="3"/>
  <c r="BI23" i="3"/>
  <c r="BI24" i="3" s="1"/>
  <c r="BI9" i="3" s="1"/>
  <c r="BI14" i="3" s="1"/>
  <c r="BQ20" i="1" l="1"/>
  <c r="BP23" i="1"/>
  <c r="BP24" i="1" s="1"/>
  <c r="CM20" i="66"/>
  <c r="CL23" i="66"/>
  <c r="CL24" i="66" s="1"/>
  <c r="CL21" i="65"/>
  <c r="CL22" i="65" s="1"/>
  <c r="CN20" i="63"/>
  <c r="CM23" i="63"/>
  <c r="CM24" i="63" s="1"/>
  <c r="CL21" i="62"/>
  <c r="CL22" i="62" s="1"/>
  <c r="CM20" i="61"/>
  <c r="CL23" i="61"/>
  <c r="CL24" i="61" s="1"/>
  <c r="CK20" i="60"/>
  <c r="CJ23" i="60"/>
  <c r="CJ24" i="60" s="1"/>
  <c r="CO20" i="59"/>
  <c r="CN23" i="59"/>
  <c r="CN24" i="59" s="1"/>
  <c r="CL20" i="58"/>
  <c r="CK23" i="58"/>
  <c r="CK24" i="58" s="1"/>
  <c r="CN21" i="57"/>
  <c r="CN22" i="57" s="1"/>
  <c r="CL20" i="56"/>
  <c r="CK23" i="56"/>
  <c r="CK24" i="56" s="1"/>
  <c r="CO20" i="55"/>
  <c r="CN23" i="55"/>
  <c r="CN24" i="55" s="1"/>
  <c r="CK21" i="53"/>
  <c r="CK22" i="53" s="1"/>
  <c r="CL21" i="52"/>
  <c r="CL22" i="52" s="1"/>
  <c r="CM20" i="51"/>
  <c r="CL23" i="51"/>
  <c r="CL24" i="51" s="1"/>
  <c r="CN20" i="49"/>
  <c r="CM23" i="49"/>
  <c r="CM24" i="49" s="1"/>
  <c r="CL21" i="48"/>
  <c r="CL22" i="48" s="1"/>
  <c r="CL21" i="47"/>
  <c r="CL22" i="47" s="1"/>
  <c r="CL20" i="46"/>
  <c r="CK23" i="46"/>
  <c r="CK24" i="46" s="1"/>
  <c r="CN20" i="45"/>
  <c r="CM23" i="45"/>
  <c r="CM24" i="45" s="1"/>
  <c r="CN20" i="44"/>
  <c r="CM23" i="44"/>
  <c r="CM24" i="44" s="1"/>
  <c r="CM20" i="43"/>
  <c r="CL23" i="43"/>
  <c r="CL24" i="43" s="1"/>
  <c r="CL20" i="42"/>
  <c r="CK23" i="42"/>
  <c r="CK24" i="42" s="1"/>
  <c r="CM21" i="41"/>
  <c r="CM22" i="41" s="1"/>
  <c r="CN21" i="40"/>
  <c r="CN22" i="40" s="1"/>
  <c r="CO21" i="39"/>
  <c r="CO22" i="39" s="1"/>
  <c r="CO23" i="39" s="1"/>
  <c r="CO24" i="39" s="1"/>
  <c r="CO20" i="38"/>
  <c r="CN23" i="38"/>
  <c r="CN24" i="38" s="1"/>
  <c r="CO21" i="36"/>
  <c r="CO22" i="36" s="1"/>
  <c r="CO23" i="36" s="1"/>
  <c r="CO24" i="36" s="1"/>
  <c r="CM21" i="35"/>
  <c r="CM22" i="35" s="1"/>
  <c r="CL21" i="33"/>
  <c r="CL22" i="33" s="1"/>
  <c r="CN21" i="32"/>
  <c r="CN22" i="32" s="1"/>
  <c r="CN20" i="31"/>
  <c r="CM23" i="31"/>
  <c r="CM24" i="31" s="1"/>
  <c r="CN20" i="29"/>
  <c r="CM23" i="29"/>
  <c r="CM24" i="29" s="1"/>
  <c r="CO21" i="28"/>
  <c r="CO22" i="28" s="1"/>
  <c r="CO23" i="28" s="1"/>
  <c r="CO24" i="28" s="1"/>
  <c r="CN20" i="27"/>
  <c r="CM23" i="27"/>
  <c r="CM24" i="27" s="1"/>
  <c r="CJ21" i="25"/>
  <c r="CJ22" i="25" s="1"/>
  <c r="CM20" i="24"/>
  <c r="CL23" i="24"/>
  <c r="CL24" i="24" s="1"/>
  <c r="CN20" i="22"/>
  <c r="CM23" i="22"/>
  <c r="CM24" i="22" s="1"/>
  <c r="CO21" i="21"/>
  <c r="CO22" i="21" s="1"/>
  <c r="CO23" i="21" s="1"/>
  <c r="CO24" i="21" s="1"/>
  <c r="CL21" i="20"/>
  <c r="CL22" i="20" s="1"/>
  <c r="CO21" i="19"/>
  <c r="CO22" i="19" s="1"/>
  <c r="CO23" i="19" s="1"/>
  <c r="CO24" i="19" s="1"/>
  <c r="CN20" i="18"/>
  <c r="CM23" i="18"/>
  <c r="CM24" i="18" s="1"/>
  <c r="CL20" i="16"/>
  <c r="CK23" i="16"/>
  <c r="CK24" i="16" s="1"/>
  <c r="CM21" i="15"/>
  <c r="CM22" i="15" s="1"/>
  <c r="BH21" i="13"/>
  <c r="BH22" i="13" s="1"/>
  <c r="BI20" i="12"/>
  <c r="BH23" i="12"/>
  <c r="BH24" i="12" s="1"/>
  <c r="BH9" i="12" s="1"/>
  <c r="BH14" i="12" s="1"/>
  <c r="BI20" i="11"/>
  <c r="BH23" i="11"/>
  <c r="BH24" i="11" s="1"/>
  <c r="BH9" i="11" s="1"/>
  <c r="BH14" i="11" s="1"/>
  <c r="BJ20" i="10"/>
  <c r="BI23" i="10"/>
  <c r="BI24" i="10" s="1"/>
  <c r="BI9" i="10" s="1"/>
  <c r="BI14" i="10" s="1"/>
  <c r="BH20" i="9"/>
  <c r="BG23" i="9"/>
  <c r="BG24" i="9" s="1"/>
  <c r="BG9" i="9" s="1"/>
  <c r="BG14" i="9" s="1"/>
  <c r="BH21" i="8"/>
  <c r="BH22" i="8" s="1"/>
  <c r="BI21" i="7"/>
  <c r="BI22" i="7" s="1"/>
  <c r="BI20" i="6"/>
  <c r="BH23" i="6"/>
  <c r="BH24" i="6" s="1"/>
  <c r="BH9" i="6" s="1"/>
  <c r="BH14" i="6" s="1"/>
  <c r="BH21" i="5"/>
  <c r="BH22" i="5" s="1"/>
  <c r="BH20" i="4"/>
  <c r="BG23" i="4"/>
  <c r="BG24" i="4" s="1"/>
  <c r="BG9" i="4" s="1"/>
  <c r="BG14" i="4" s="1"/>
  <c r="BQ21" i="1"/>
  <c r="BQ22" i="1" s="1"/>
  <c r="BK20" i="2"/>
  <c r="BJ23" i="2"/>
  <c r="BJ24" i="2" s="1"/>
  <c r="BJ9" i="2" s="1"/>
  <c r="BJ14" i="2" s="1"/>
  <c r="BJ21" i="3"/>
  <c r="BJ22" i="3" s="1"/>
  <c r="BP9" i="1" l="1"/>
  <c r="BP14" i="1" s="1"/>
  <c r="CM21" i="66"/>
  <c r="CM22" i="66" s="1"/>
  <c r="CM20" i="65"/>
  <c r="CL23" i="65"/>
  <c r="CL24" i="65" s="1"/>
  <c r="CN21" i="63"/>
  <c r="CN22" i="63" s="1"/>
  <c r="CM20" i="62"/>
  <c r="CL23" i="62"/>
  <c r="CL24" i="62" s="1"/>
  <c r="CM21" i="61"/>
  <c r="CM22" i="61" s="1"/>
  <c r="CK21" i="60"/>
  <c r="CK22" i="60" s="1"/>
  <c r="CO21" i="59"/>
  <c r="CO22" i="59" s="1"/>
  <c r="CO23" i="59" s="1"/>
  <c r="CO24" i="59" s="1"/>
  <c r="CL21" i="58"/>
  <c r="CL22" i="58" s="1"/>
  <c r="CO20" i="57"/>
  <c r="CN23" i="57"/>
  <c r="CN24" i="57" s="1"/>
  <c r="CL21" i="56"/>
  <c r="CL22" i="56" s="1"/>
  <c r="CO21" i="55"/>
  <c r="CO22" i="55" s="1"/>
  <c r="CO23" i="55" s="1"/>
  <c r="CO24" i="55" s="1"/>
  <c r="CL20" i="53"/>
  <c r="CK23" i="53"/>
  <c r="CK24" i="53" s="1"/>
  <c r="CM20" i="52"/>
  <c r="CL23" i="52"/>
  <c r="CL24" i="52" s="1"/>
  <c r="CM21" i="51"/>
  <c r="CM22" i="51" s="1"/>
  <c r="CN21" i="49"/>
  <c r="CN22" i="49" s="1"/>
  <c r="CM20" i="48"/>
  <c r="CL23" i="48"/>
  <c r="CL24" i="48" s="1"/>
  <c r="CM20" i="47"/>
  <c r="CL23" i="47"/>
  <c r="CL24" i="47" s="1"/>
  <c r="CL21" i="46"/>
  <c r="CL22" i="46" s="1"/>
  <c r="CN21" i="45"/>
  <c r="CN22" i="45" s="1"/>
  <c r="CN21" i="44"/>
  <c r="CN22" i="44" s="1"/>
  <c r="CM21" i="43"/>
  <c r="CM22" i="43" s="1"/>
  <c r="CL21" i="42"/>
  <c r="CL22" i="42" s="1"/>
  <c r="CN20" i="41"/>
  <c r="CM23" i="41"/>
  <c r="CM24" i="41" s="1"/>
  <c r="CO20" i="40"/>
  <c r="CN23" i="40"/>
  <c r="CN24" i="40" s="1"/>
  <c r="CO21" i="38"/>
  <c r="CO22" i="38" s="1"/>
  <c r="CO23" i="38" s="1"/>
  <c r="CO24" i="38" s="1"/>
  <c r="CN20" i="35"/>
  <c r="CM23" i="35"/>
  <c r="CM24" i="35" s="1"/>
  <c r="CM20" i="33"/>
  <c r="CL23" i="33"/>
  <c r="CL24" i="33" s="1"/>
  <c r="CO20" i="32"/>
  <c r="CN23" i="32"/>
  <c r="CN24" i="32" s="1"/>
  <c r="CN21" i="31"/>
  <c r="CN22" i="31" s="1"/>
  <c r="CN21" i="29"/>
  <c r="CN22" i="29" s="1"/>
  <c r="CN21" i="27"/>
  <c r="CN22" i="27" s="1"/>
  <c r="CK20" i="25"/>
  <c r="CJ23" i="25"/>
  <c r="CJ24" i="25" s="1"/>
  <c r="CM21" i="24"/>
  <c r="CM22" i="24" s="1"/>
  <c r="CN21" i="22"/>
  <c r="CN22" i="22" s="1"/>
  <c r="CM20" i="20"/>
  <c r="CL23" i="20"/>
  <c r="CL24" i="20" s="1"/>
  <c r="CN21" i="18"/>
  <c r="CN22" i="18" s="1"/>
  <c r="CL21" i="16"/>
  <c r="CL22" i="16" s="1"/>
  <c r="CN20" i="15"/>
  <c r="CM23" i="15"/>
  <c r="CM24" i="15" s="1"/>
  <c r="BI20" i="13"/>
  <c r="BH23" i="13"/>
  <c r="BH24" i="13" s="1"/>
  <c r="BH9" i="13" s="1"/>
  <c r="BH14" i="13" s="1"/>
  <c r="BI21" i="12"/>
  <c r="BI22" i="12" s="1"/>
  <c r="BI21" i="11"/>
  <c r="BI22" i="11" s="1"/>
  <c r="BJ21" i="10"/>
  <c r="BJ22" i="10" s="1"/>
  <c r="BH21" i="9"/>
  <c r="BH22" i="9" s="1"/>
  <c r="BI20" i="8"/>
  <c r="BH23" i="8"/>
  <c r="BH24" i="8" s="1"/>
  <c r="BH9" i="8" s="1"/>
  <c r="BH14" i="8" s="1"/>
  <c r="BJ20" i="7"/>
  <c r="BI23" i="7"/>
  <c r="BI24" i="7" s="1"/>
  <c r="BI9" i="7" s="1"/>
  <c r="BI14" i="7" s="1"/>
  <c r="BI21" i="6"/>
  <c r="BI22" i="6" s="1"/>
  <c r="BI20" i="5"/>
  <c r="BH23" i="5"/>
  <c r="BH24" i="5" s="1"/>
  <c r="BH9" i="5" s="1"/>
  <c r="BH14" i="5" s="1"/>
  <c r="BH21" i="4"/>
  <c r="BH22" i="4" s="1"/>
  <c r="BR20" i="1"/>
  <c r="BQ23" i="1"/>
  <c r="BQ24" i="1" s="1"/>
  <c r="BK21" i="2"/>
  <c r="BK22" i="2" s="1"/>
  <c r="BK20" i="3"/>
  <c r="BJ23" i="3"/>
  <c r="BJ24" i="3" s="1"/>
  <c r="BJ9" i="3" s="1"/>
  <c r="BJ14" i="3" s="1"/>
  <c r="BQ9" i="1" l="1"/>
  <c r="BQ14" i="1" s="1"/>
  <c r="H15" i="1" s="1"/>
  <c r="H16" i="1" s="1"/>
  <c r="CN20" i="66"/>
  <c r="CM23" i="66"/>
  <c r="CM24" i="66" s="1"/>
  <c r="CM21" i="65"/>
  <c r="CM22" i="65" s="1"/>
  <c r="CO20" i="63"/>
  <c r="CN23" i="63"/>
  <c r="CN24" i="63" s="1"/>
  <c r="CM21" i="62"/>
  <c r="CM22" i="62" s="1"/>
  <c r="CN20" i="61"/>
  <c r="CM23" i="61"/>
  <c r="CM24" i="61" s="1"/>
  <c r="CL20" i="60"/>
  <c r="CK23" i="60"/>
  <c r="CK24" i="60" s="1"/>
  <c r="CM20" i="58"/>
  <c r="CL23" i="58"/>
  <c r="CL24" i="58" s="1"/>
  <c r="CO21" i="57"/>
  <c r="CO22" i="57" s="1"/>
  <c r="CO23" i="57" s="1"/>
  <c r="CO24" i="57" s="1"/>
  <c r="CM20" i="56"/>
  <c r="CL23" i="56"/>
  <c r="CL24" i="56" s="1"/>
  <c r="CL21" i="53"/>
  <c r="CL22" i="53" s="1"/>
  <c r="CM21" i="52"/>
  <c r="CM22" i="52" s="1"/>
  <c r="CN20" i="51"/>
  <c r="CM23" i="51"/>
  <c r="CM24" i="51" s="1"/>
  <c r="CO20" i="49"/>
  <c r="CN23" i="49"/>
  <c r="CN24" i="49" s="1"/>
  <c r="CM21" i="48"/>
  <c r="CM22" i="48" s="1"/>
  <c r="CM21" i="47"/>
  <c r="CM22" i="47" s="1"/>
  <c r="CM20" i="46"/>
  <c r="CL23" i="46"/>
  <c r="CL24" i="46" s="1"/>
  <c r="CO20" i="45"/>
  <c r="CN23" i="45"/>
  <c r="CN24" i="45" s="1"/>
  <c r="CO20" i="44"/>
  <c r="CN23" i="44"/>
  <c r="CN24" i="44" s="1"/>
  <c r="CN20" i="43"/>
  <c r="CM23" i="43"/>
  <c r="CM24" i="43" s="1"/>
  <c r="CM20" i="42"/>
  <c r="CL23" i="42"/>
  <c r="CL24" i="42" s="1"/>
  <c r="CN21" i="41"/>
  <c r="CN22" i="41" s="1"/>
  <c r="CO21" i="40"/>
  <c r="CO22" i="40" s="1"/>
  <c r="CO23" i="40" s="1"/>
  <c r="CO24" i="40" s="1"/>
  <c r="CN21" i="35"/>
  <c r="CN22" i="35" s="1"/>
  <c r="CM21" i="33"/>
  <c r="CM22" i="33" s="1"/>
  <c r="CO21" i="32"/>
  <c r="CO22" i="32" s="1"/>
  <c r="CO23" i="32" s="1"/>
  <c r="CO24" i="32" s="1"/>
  <c r="CO20" i="31"/>
  <c r="CN23" i="31"/>
  <c r="CN24" i="31" s="1"/>
  <c r="CO20" i="29"/>
  <c r="CN23" i="29"/>
  <c r="CN24" i="29" s="1"/>
  <c r="CO20" i="27"/>
  <c r="CN23" i="27"/>
  <c r="CN24" i="27" s="1"/>
  <c r="CK21" i="25"/>
  <c r="CK22" i="25" s="1"/>
  <c r="CN20" i="24"/>
  <c r="CM23" i="24"/>
  <c r="CM24" i="24" s="1"/>
  <c r="CO20" i="22"/>
  <c r="CN23" i="22"/>
  <c r="CN24" i="22" s="1"/>
  <c r="CM21" i="20"/>
  <c r="CM22" i="20" s="1"/>
  <c r="CO20" i="18"/>
  <c r="CN23" i="18"/>
  <c r="CN24" i="18" s="1"/>
  <c r="CM20" i="16"/>
  <c r="CL23" i="16"/>
  <c r="CL24" i="16" s="1"/>
  <c r="CN21" i="15"/>
  <c r="CN22" i="15" s="1"/>
  <c r="BI21" i="13"/>
  <c r="BI22" i="13" s="1"/>
  <c r="BJ20" i="12"/>
  <c r="BI23" i="12"/>
  <c r="BI24" i="12" s="1"/>
  <c r="BI9" i="12" s="1"/>
  <c r="BI14" i="12" s="1"/>
  <c r="BJ20" i="11"/>
  <c r="BI23" i="11"/>
  <c r="BI24" i="11" s="1"/>
  <c r="BI9" i="11" s="1"/>
  <c r="BI14" i="11" s="1"/>
  <c r="BK20" i="10"/>
  <c r="BJ23" i="10"/>
  <c r="BJ24" i="10" s="1"/>
  <c r="BJ9" i="10" s="1"/>
  <c r="BJ14" i="10" s="1"/>
  <c r="BI20" i="9"/>
  <c r="BH23" i="9"/>
  <c r="BH24" i="9" s="1"/>
  <c r="BH9" i="9" s="1"/>
  <c r="BH14" i="9" s="1"/>
  <c r="BI21" i="8"/>
  <c r="BI22" i="8" s="1"/>
  <c r="BJ21" i="7"/>
  <c r="BJ22" i="7" s="1"/>
  <c r="BJ20" i="6"/>
  <c r="BI23" i="6"/>
  <c r="BI24" i="6" s="1"/>
  <c r="BI9" i="6" s="1"/>
  <c r="BI14" i="6" s="1"/>
  <c r="BI21" i="5"/>
  <c r="BI22" i="5" s="1"/>
  <c r="BI20" i="4"/>
  <c r="BH23" i="4"/>
  <c r="BH24" i="4" s="1"/>
  <c r="BH9" i="4" s="1"/>
  <c r="BH14" i="4" s="1"/>
  <c r="BR21" i="1"/>
  <c r="BR22" i="1" s="1"/>
  <c r="BS20" i="1" s="1"/>
  <c r="BL20" i="2"/>
  <c r="BK23" i="2"/>
  <c r="BK24" i="2" s="1"/>
  <c r="BK9" i="2" s="1"/>
  <c r="BK14" i="2" s="1"/>
  <c r="BK21" i="3"/>
  <c r="BK22" i="3" s="1"/>
  <c r="CN21" i="66" l="1"/>
  <c r="CN22" i="66" s="1"/>
  <c r="CN20" i="65"/>
  <c r="CM23" i="65"/>
  <c r="CM24" i="65" s="1"/>
  <c r="CO21" i="63"/>
  <c r="CO22" i="63" s="1"/>
  <c r="CO23" i="63" s="1"/>
  <c r="CO24" i="63" s="1"/>
  <c r="CN20" i="62"/>
  <c r="CM23" i="62"/>
  <c r="CM24" i="62" s="1"/>
  <c r="CN21" i="61"/>
  <c r="CN22" i="61" s="1"/>
  <c r="CL21" i="60"/>
  <c r="CL22" i="60" s="1"/>
  <c r="CM21" i="58"/>
  <c r="CM22" i="58" s="1"/>
  <c r="CM21" i="56"/>
  <c r="CM22" i="56" s="1"/>
  <c r="CM20" i="53"/>
  <c r="CL23" i="53"/>
  <c r="CL24" i="53" s="1"/>
  <c r="CN20" i="52"/>
  <c r="CM23" i="52"/>
  <c r="CM24" i="52" s="1"/>
  <c r="CN21" i="51"/>
  <c r="CN22" i="51" s="1"/>
  <c r="CO21" i="49"/>
  <c r="CO22" i="49" s="1"/>
  <c r="CO23" i="49" s="1"/>
  <c r="CO24" i="49" s="1"/>
  <c r="CN20" i="48"/>
  <c r="CM23" i="48"/>
  <c r="CM24" i="48" s="1"/>
  <c r="CN20" i="47"/>
  <c r="CM23" i="47"/>
  <c r="CM24" i="47" s="1"/>
  <c r="CM21" i="46"/>
  <c r="CM22" i="46" s="1"/>
  <c r="CO21" i="45"/>
  <c r="CO22" i="45" s="1"/>
  <c r="CO23" i="45" s="1"/>
  <c r="CO24" i="45" s="1"/>
  <c r="CO21" i="44"/>
  <c r="CO22" i="44" s="1"/>
  <c r="CO23" i="44" s="1"/>
  <c r="CO24" i="44" s="1"/>
  <c r="CN21" i="43"/>
  <c r="CN22" i="43" s="1"/>
  <c r="CM21" i="42"/>
  <c r="CM22" i="42" s="1"/>
  <c r="CO20" i="41"/>
  <c r="CN23" i="41"/>
  <c r="CN24" i="41" s="1"/>
  <c r="CO20" i="35"/>
  <c r="CN23" i="35"/>
  <c r="CN24" i="35" s="1"/>
  <c r="CN20" i="33"/>
  <c r="CM23" i="33"/>
  <c r="CM24" i="33" s="1"/>
  <c r="CO21" i="31"/>
  <c r="CO22" i="31" s="1"/>
  <c r="CO23" i="31" s="1"/>
  <c r="CO24" i="31" s="1"/>
  <c r="CO21" i="29"/>
  <c r="CO22" i="29" s="1"/>
  <c r="CO23" i="29" s="1"/>
  <c r="CO24" i="29" s="1"/>
  <c r="CO21" i="27"/>
  <c r="CO22" i="27" s="1"/>
  <c r="CO23" i="27" s="1"/>
  <c r="CO24" i="27" s="1"/>
  <c r="CL20" i="25"/>
  <c r="CK23" i="25"/>
  <c r="CK24" i="25" s="1"/>
  <c r="CN21" i="24"/>
  <c r="CN22" i="24" s="1"/>
  <c r="CN23" i="24" s="1"/>
  <c r="CN24" i="24" s="1"/>
  <c r="CO21" i="22"/>
  <c r="CO22" i="22" s="1"/>
  <c r="CO23" i="22" s="1"/>
  <c r="CO24" i="22" s="1"/>
  <c r="CN20" i="20"/>
  <c r="CM23" i="20"/>
  <c r="CM24" i="20" s="1"/>
  <c r="CO21" i="18"/>
  <c r="CO22" i="18" s="1"/>
  <c r="CO23" i="18" s="1"/>
  <c r="CO24" i="18" s="1"/>
  <c r="CM21" i="16"/>
  <c r="CM22" i="16" s="1"/>
  <c r="CO20" i="15"/>
  <c r="CN23" i="15"/>
  <c r="CN24" i="15" s="1"/>
  <c r="BJ20" i="13"/>
  <c r="BI23" i="13"/>
  <c r="BI24" i="13" s="1"/>
  <c r="BI9" i="13" s="1"/>
  <c r="BI14" i="13" s="1"/>
  <c r="BJ21" i="12"/>
  <c r="BJ22" i="12" s="1"/>
  <c r="BJ21" i="11"/>
  <c r="BJ22" i="11" s="1"/>
  <c r="BK21" i="10"/>
  <c r="BK22" i="10" s="1"/>
  <c r="BI21" i="9"/>
  <c r="BI22" i="9" s="1"/>
  <c r="BJ20" i="8"/>
  <c r="BI23" i="8"/>
  <c r="BI24" i="8" s="1"/>
  <c r="BI9" i="8" s="1"/>
  <c r="BI14" i="8" s="1"/>
  <c r="BK20" i="7"/>
  <c r="BJ23" i="7"/>
  <c r="BJ24" i="7" s="1"/>
  <c r="BJ9" i="7" s="1"/>
  <c r="BJ14" i="7" s="1"/>
  <c r="BJ21" i="6"/>
  <c r="BJ22" i="6" s="1"/>
  <c r="BJ20" i="5"/>
  <c r="BI23" i="5"/>
  <c r="BI24" i="5" s="1"/>
  <c r="BI9" i="5" s="1"/>
  <c r="BI14" i="5" s="1"/>
  <c r="BI21" i="4"/>
  <c r="BI22" i="4" s="1"/>
  <c r="BR23" i="1"/>
  <c r="BR24" i="1" s="1"/>
  <c r="BS21" i="1"/>
  <c r="BS22" i="1" s="1"/>
  <c r="BL21" i="2"/>
  <c r="BL22" i="2" s="1"/>
  <c r="BL20" i="3"/>
  <c r="BK23" i="3"/>
  <c r="BK24" i="3" s="1"/>
  <c r="BK9" i="3" s="1"/>
  <c r="BK14" i="3" s="1"/>
  <c r="BM20" i="2" l="1"/>
  <c r="BL23" i="2"/>
  <c r="BL24" i="2" s="1"/>
  <c r="BL9" i="2" s="1"/>
  <c r="BL14" i="2" s="1"/>
  <c r="CO20" i="66"/>
  <c r="CN23" i="66"/>
  <c r="CN24" i="66" s="1"/>
  <c r="CN21" i="65"/>
  <c r="CN22" i="65" s="1"/>
  <c r="CN21" i="62"/>
  <c r="CN22" i="62" s="1"/>
  <c r="CO20" i="61"/>
  <c r="CN23" i="61"/>
  <c r="CN24" i="61" s="1"/>
  <c r="CM20" i="60"/>
  <c r="CL23" i="60"/>
  <c r="CL24" i="60" s="1"/>
  <c r="CN20" i="58"/>
  <c r="CM23" i="58"/>
  <c r="CM24" i="58" s="1"/>
  <c r="CN20" i="56"/>
  <c r="CM23" i="56"/>
  <c r="CM24" i="56" s="1"/>
  <c r="CM21" i="53"/>
  <c r="CM22" i="53" s="1"/>
  <c r="CN21" i="52"/>
  <c r="CN22" i="52" s="1"/>
  <c r="CO20" i="51"/>
  <c r="CN23" i="51"/>
  <c r="CN24" i="51" s="1"/>
  <c r="CN21" i="48"/>
  <c r="CN22" i="48" s="1"/>
  <c r="CN21" i="47"/>
  <c r="CN22" i="47" s="1"/>
  <c r="CN20" i="46"/>
  <c r="CM23" i="46"/>
  <c r="CM24" i="46" s="1"/>
  <c r="CO20" i="43"/>
  <c r="CN23" i="43"/>
  <c r="CN24" i="43" s="1"/>
  <c r="CN20" i="42"/>
  <c r="CM23" i="42"/>
  <c r="CM24" i="42" s="1"/>
  <c r="CO21" i="41"/>
  <c r="CO22" i="41" s="1"/>
  <c r="CO23" i="41" s="1"/>
  <c r="CO24" i="41" s="1"/>
  <c r="CO21" i="35"/>
  <c r="CO22" i="35" s="1"/>
  <c r="CO23" i="35" s="1"/>
  <c r="CO24" i="35" s="1"/>
  <c r="CN21" i="33"/>
  <c r="CN22" i="33" s="1"/>
  <c r="CL21" i="25"/>
  <c r="CL22" i="25" s="1"/>
  <c r="CN21" i="20"/>
  <c r="CN22" i="20" s="1"/>
  <c r="CN20" i="16"/>
  <c r="CM23" i="16"/>
  <c r="CM24" i="16" s="1"/>
  <c r="CO21" i="15"/>
  <c r="CO22" i="15" s="1"/>
  <c r="CO23" i="15" s="1"/>
  <c r="CO24" i="15" s="1"/>
  <c r="BJ21" i="13"/>
  <c r="BJ22" i="13" s="1"/>
  <c r="BK20" i="12"/>
  <c r="BJ23" i="12"/>
  <c r="BJ24" i="12" s="1"/>
  <c r="BJ9" i="12" s="1"/>
  <c r="BJ14" i="12" s="1"/>
  <c r="BK20" i="11"/>
  <c r="BJ23" i="11"/>
  <c r="BJ24" i="11" s="1"/>
  <c r="BJ9" i="11" s="1"/>
  <c r="BJ14" i="11" s="1"/>
  <c r="BL20" i="10"/>
  <c r="BK23" i="10"/>
  <c r="BK24" i="10" s="1"/>
  <c r="BK9" i="10" s="1"/>
  <c r="BK14" i="10" s="1"/>
  <c r="BJ20" i="9"/>
  <c r="BI23" i="9"/>
  <c r="BI24" i="9" s="1"/>
  <c r="BI9" i="9" s="1"/>
  <c r="BI14" i="9" s="1"/>
  <c r="BJ21" i="8"/>
  <c r="BJ22" i="8" s="1"/>
  <c r="BK21" i="7"/>
  <c r="BK22" i="7"/>
  <c r="BL20" i="7" s="1"/>
  <c r="BK20" i="6"/>
  <c r="BJ23" i="6"/>
  <c r="BJ24" i="6" s="1"/>
  <c r="BJ9" i="6" s="1"/>
  <c r="BJ14" i="6" s="1"/>
  <c r="BJ21" i="5"/>
  <c r="BJ22" i="5" s="1"/>
  <c r="BJ20" i="4"/>
  <c r="BI23" i="4"/>
  <c r="BI24" i="4" s="1"/>
  <c r="BI9" i="4" s="1"/>
  <c r="BI14" i="4" s="1"/>
  <c r="BT20" i="1"/>
  <c r="BS23" i="1"/>
  <c r="BS24" i="1" s="1"/>
  <c r="BM21" i="2"/>
  <c r="BM22" i="2" s="1"/>
  <c r="BL21" i="3"/>
  <c r="BL22" i="3" s="1"/>
  <c r="BM20" i="3" s="1"/>
  <c r="CO21" i="66" l="1"/>
  <c r="CO22" i="66" s="1"/>
  <c r="CO23" i="66" s="1"/>
  <c r="CO24" i="66" s="1"/>
  <c r="CO20" i="65"/>
  <c r="CN23" i="65"/>
  <c r="CN24" i="65" s="1"/>
  <c r="CO20" i="62"/>
  <c r="CN23" i="62"/>
  <c r="CN24" i="62" s="1"/>
  <c r="CO21" i="61"/>
  <c r="CO22" i="61" s="1"/>
  <c r="CO23" i="61" s="1"/>
  <c r="CO24" i="61" s="1"/>
  <c r="CM21" i="60"/>
  <c r="CM22" i="60" s="1"/>
  <c r="CN21" i="58"/>
  <c r="CN22" i="58" s="1"/>
  <c r="CN21" i="56"/>
  <c r="CN22" i="56" s="1"/>
  <c r="CN20" i="53"/>
  <c r="CM23" i="53"/>
  <c r="CM24" i="53" s="1"/>
  <c r="CO20" i="52"/>
  <c r="CN23" i="52"/>
  <c r="CN24" i="52" s="1"/>
  <c r="CO21" i="51"/>
  <c r="CO22" i="51" s="1"/>
  <c r="CO23" i="51" s="1"/>
  <c r="CO24" i="51" s="1"/>
  <c r="CO20" i="48"/>
  <c r="CN23" i="48"/>
  <c r="CN24" i="48" s="1"/>
  <c r="CO20" i="47"/>
  <c r="CN23" i="47"/>
  <c r="CN24" i="47" s="1"/>
  <c r="CN21" i="46"/>
  <c r="CN22" i="46" s="1"/>
  <c r="CO21" i="43"/>
  <c r="CO22" i="43" s="1"/>
  <c r="CO23" i="43" s="1"/>
  <c r="CO24" i="43" s="1"/>
  <c r="CN21" i="42"/>
  <c r="CN22" i="42" s="1"/>
  <c r="CO20" i="33"/>
  <c r="CN23" i="33"/>
  <c r="CN24" i="33" s="1"/>
  <c r="CM20" i="25"/>
  <c r="CL23" i="25"/>
  <c r="CL24" i="25" s="1"/>
  <c r="CO20" i="20"/>
  <c r="CN23" i="20"/>
  <c r="CN24" i="20" s="1"/>
  <c r="CN21" i="16"/>
  <c r="CN22" i="16" s="1"/>
  <c r="BK20" i="13"/>
  <c r="BJ23" i="13"/>
  <c r="BJ24" i="13" s="1"/>
  <c r="BJ9" i="13" s="1"/>
  <c r="BJ14" i="13" s="1"/>
  <c r="BK21" i="12"/>
  <c r="BK22" i="12"/>
  <c r="BL20" i="12" s="1"/>
  <c r="BK21" i="11"/>
  <c r="BK22" i="11" s="1"/>
  <c r="BL21" i="10"/>
  <c r="BL22" i="10"/>
  <c r="BM20" i="10" s="1"/>
  <c r="BJ21" i="9"/>
  <c r="BJ22" i="9" s="1"/>
  <c r="BK20" i="8"/>
  <c r="BJ23" i="8"/>
  <c r="BJ24" i="8" s="1"/>
  <c r="BJ9" i="8" s="1"/>
  <c r="BJ14" i="8" s="1"/>
  <c r="BK23" i="7"/>
  <c r="BK24" i="7" s="1"/>
  <c r="BK9" i="7" s="1"/>
  <c r="BK14" i="7" s="1"/>
  <c r="BL21" i="7"/>
  <c r="BL22" i="7"/>
  <c r="BM20" i="7" s="1"/>
  <c r="BK21" i="6"/>
  <c r="BK22" i="6"/>
  <c r="BL20" i="6" s="1"/>
  <c r="BK20" i="5"/>
  <c r="BJ23" i="5"/>
  <c r="BJ24" i="5" s="1"/>
  <c r="BJ9" i="5" s="1"/>
  <c r="BJ14" i="5" s="1"/>
  <c r="BJ21" i="4"/>
  <c r="BJ22" i="4" s="1"/>
  <c r="BT21" i="1"/>
  <c r="BT22" i="1" s="1"/>
  <c r="BN20" i="2"/>
  <c r="BM23" i="2"/>
  <c r="BM24" i="2" s="1"/>
  <c r="BM9" i="2" s="1"/>
  <c r="BM14" i="2" s="1"/>
  <c r="BM21" i="3"/>
  <c r="BM22" i="3" s="1"/>
  <c r="BL23" i="3"/>
  <c r="BL24" i="3" s="1"/>
  <c r="BL9" i="3" s="1"/>
  <c r="BL14" i="3" s="1"/>
  <c r="BL20" i="11" l="1"/>
  <c r="BK23" i="11"/>
  <c r="BK24" i="11" s="1"/>
  <c r="BK9" i="11" s="1"/>
  <c r="BK14" i="11" s="1"/>
  <c r="BK23" i="12"/>
  <c r="BK24" i="12" s="1"/>
  <c r="BK9" i="12" s="1"/>
  <c r="BK14" i="12" s="1"/>
  <c r="CO21" i="65"/>
  <c r="CO22" i="65" s="1"/>
  <c r="CO23" i="65" s="1"/>
  <c r="CO24" i="65" s="1"/>
  <c r="CO21" i="62"/>
  <c r="CO22" i="62" s="1"/>
  <c r="CO23" i="62" s="1"/>
  <c r="CO24" i="62" s="1"/>
  <c r="CN20" i="60"/>
  <c r="CM23" i="60"/>
  <c r="CM24" i="60" s="1"/>
  <c r="CO20" i="58"/>
  <c r="CN23" i="58"/>
  <c r="CN24" i="58" s="1"/>
  <c r="CO20" i="56"/>
  <c r="CN23" i="56"/>
  <c r="CN24" i="56" s="1"/>
  <c r="CN21" i="53"/>
  <c r="CN22" i="53" s="1"/>
  <c r="CO21" i="52"/>
  <c r="CO22" i="52" s="1"/>
  <c r="CO23" i="52" s="1"/>
  <c r="CO24" i="52" s="1"/>
  <c r="CO21" i="48"/>
  <c r="CO22" i="48" s="1"/>
  <c r="CO23" i="48" s="1"/>
  <c r="CO24" i="48" s="1"/>
  <c r="CO21" i="47"/>
  <c r="CO22" i="47" s="1"/>
  <c r="CO23" i="47" s="1"/>
  <c r="CO24" i="47" s="1"/>
  <c r="CO20" i="46"/>
  <c r="CN23" i="46"/>
  <c r="CN24" i="46" s="1"/>
  <c r="CO20" i="42"/>
  <c r="CN23" i="42"/>
  <c r="CN24" i="42" s="1"/>
  <c r="CO21" i="33"/>
  <c r="CO22" i="33" s="1"/>
  <c r="CO23" i="33" s="1"/>
  <c r="CO24" i="33" s="1"/>
  <c r="CM21" i="25"/>
  <c r="CM22" i="25" s="1"/>
  <c r="CO21" i="20"/>
  <c r="CO22" i="20" s="1"/>
  <c r="CO23" i="20" s="1"/>
  <c r="CO24" i="20" s="1"/>
  <c r="CO20" i="16"/>
  <c r="CN23" i="16"/>
  <c r="CN24" i="16" s="1"/>
  <c r="BK21" i="13"/>
  <c r="BK22" i="13"/>
  <c r="BL20" i="13" s="1"/>
  <c r="BL21" i="12"/>
  <c r="BL22" i="12"/>
  <c r="BM20" i="12" s="1"/>
  <c r="BL21" i="11"/>
  <c r="BL22" i="11" s="1"/>
  <c r="BM21" i="10"/>
  <c r="BM22" i="10" s="1"/>
  <c r="BL23" i="10"/>
  <c r="BL24" i="10" s="1"/>
  <c r="BL9" i="10" s="1"/>
  <c r="BL14" i="10" s="1"/>
  <c r="BK20" i="9"/>
  <c r="BJ23" i="9"/>
  <c r="BJ24" i="9" s="1"/>
  <c r="BJ9" i="9" s="1"/>
  <c r="BJ14" i="9" s="1"/>
  <c r="BK21" i="8"/>
  <c r="BK22" i="8" s="1"/>
  <c r="BL23" i="7"/>
  <c r="BL24" i="7" s="1"/>
  <c r="BL9" i="7" s="1"/>
  <c r="BL14" i="7" s="1"/>
  <c r="BM21" i="7"/>
  <c r="BM22" i="7" s="1"/>
  <c r="BK23" i="6"/>
  <c r="BK24" i="6" s="1"/>
  <c r="BK9" i="6" s="1"/>
  <c r="BK14" i="6" s="1"/>
  <c r="BL21" i="6"/>
  <c r="BL22" i="6" s="1"/>
  <c r="BK21" i="5"/>
  <c r="BK22" i="5" s="1"/>
  <c r="BK20" i="4"/>
  <c r="BJ23" i="4"/>
  <c r="BJ24" i="4" s="1"/>
  <c r="BJ9" i="4" s="1"/>
  <c r="BJ14" i="4" s="1"/>
  <c r="BU20" i="1"/>
  <c r="BT23" i="1"/>
  <c r="BT24" i="1" s="1"/>
  <c r="BN21" i="2"/>
  <c r="BN22" i="2" s="1"/>
  <c r="BN20" i="3"/>
  <c r="BM23" i="3"/>
  <c r="BM24" i="3" s="1"/>
  <c r="BM9" i="3" s="1"/>
  <c r="BM14" i="3" s="1"/>
  <c r="BL20" i="5" l="1"/>
  <c r="BK23" i="5"/>
  <c r="BK24" i="5" s="1"/>
  <c r="BK9" i="5" s="1"/>
  <c r="BK14" i="5" s="1"/>
  <c r="BL20" i="8"/>
  <c r="BK23" i="8"/>
  <c r="BK24" i="8" s="1"/>
  <c r="BK9" i="8" s="1"/>
  <c r="BK14" i="8" s="1"/>
  <c r="CN21" i="60"/>
  <c r="CN22" i="60" s="1"/>
  <c r="CO21" i="58"/>
  <c r="CO22" i="58" s="1"/>
  <c r="CO23" i="58" s="1"/>
  <c r="CO24" i="58" s="1"/>
  <c r="CO21" i="56"/>
  <c r="CO22" i="56" s="1"/>
  <c r="CO23" i="56" s="1"/>
  <c r="CO24" i="56" s="1"/>
  <c r="CO20" i="53"/>
  <c r="CN23" i="53"/>
  <c r="CN24" i="53" s="1"/>
  <c r="CO21" i="46"/>
  <c r="CO22" i="46" s="1"/>
  <c r="CO23" i="46" s="1"/>
  <c r="CO24" i="46" s="1"/>
  <c r="CO21" i="42"/>
  <c r="CO22" i="42" s="1"/>
  <c r="CO23" i="42" s="1"/>
  <c r="CO24" i="42" s="1"/>
  <c r="CN20" i="25"/>
  <c r="CM23" i="25"/>
  <c r="CM24" i="25" s="1"/>
  <c r="CO21" i="16"/>
  <c r="CO22" i="16" s="1"/>
  <c r="CO23" i="16" s="1"/>
  <c r="CO24" i="16" s="1"/>
  <c r="BL21" i="13"/>
  <c r="BL22" i="13" s="1"/>
  <c r="BK23" i="13"/>
  <c r="BK24" i="13" s="1"/>
  <c r="BK9" i="13" s="1"/>
  <c r="BK14" i="13" s="1"/>
  <c r="BL23" i="12"/>
  <c r="BL24" i="12" s="1"/>
  <c r="BL9" i="12" s="1"/>
  <c r="BL14" i="12" s="1"/>
  <c r="BM21" i="12"/>
  <c r="BM22" i="12" s="1"/>
  <c r="BM20" i="11"/>
  <c r="BL23" i="11"/>
  <c r="BL24" i="11" s="1"/>
  <c r="BL9" i="11" s="1"/>
  <c r="BL14" i="11" s="1"/>
  <c r="BN20" i="10"/>
  <c r="BM23" i="10"/>
  <c r="BM24" i="10" s="1"/>
  <c r="BM9" i="10" s="1"/>
  <c r="BM14" i="10" s="1"/>
  <c r="BK21" i="9"/>
  <c r="BK22" i="9" s="1"/>
  <c r="BL21" i="8"/>
  <c r="BL22" i="8" s="1"/>
  <c r="BN20" i="7"/>
  <c r="BM23" i="7"/>
  <c r="BM24" i="7" s="1"/>
  <c r="BM9" i="7" s="1"/>
  <c r="BM14" i="7" s="1"/>
  <c r="BM20" i="6"/>
  <c r="BL23" i="6"/>
  <c r="BL24" i="6" s="1"/>
  <c r="BL9" i="6" s="1"/>
  <c r="BL14" i="6" s="1"/>
  <c r="BL21" i="5"/>
  <c r="BL22" i="5" s="1"/>
  <c r="BK21" i="4"/>
  <c r="BK22" i="4" s="1"/>
  <c r="BU21" i="1"/>
  <c r="BU22" i="1" s="1"/>
  <c r="BO20" i="2"/>
  <c r="BN23" i="2"/>
  <c r="BN24" i="2" s="1"/>
  <c r="BN9" i="2" s="1"/>
  <c r="BN14" i="2" s="1"/>
  <c r="BN21" i="3"/>
  <c r="BN22" i="3" s="1"/>
  <c r="BL20" i="4" l="1"/>
  <c r="BK23" i="4"/>
  <c r="BK24" i="4" s="1"/>
  <c r="BK9" i="4" s="1"/>
  <c r="BK14" i="4" s="1"/>
  <c r="CO20" i="60"/>
  <c r="CN23" i="60"/>
  <c r="CN24" i="60" s="1"/>
  <c r="CO21" i="53"/>
  <c r="CO22" i="53" s="1"/>
  <c r="CO23" i="53" s="1"/>
  <c r="CO24" i="53" s="1"/>
  <c r="CN21" i="25"/>
  <c r="CN22" i="25" s="1"/>
  <c r="CN23" i="25" s="1"/>
  <c r="CN24" i="25" s="1"/>
  <c r="BM20" i="13"/>
  <c r="BL23" i="13"/>
  <c r="BL24" i="13" s="1"/>
  <c r="BL9" i="13" s="1"/>
  <c r="BL14" i="13" s="1"/>
  <c r="BN20" i="12"/>
  <c r="BM23" i="12"/>
  <c r="BM24" i="12" s="1"/>
  <c r="BM9" i="12" s="1"/>
  <c r="BM14" i="12" s="1"/>
  <c r="BM21" i="11"/>
  <c r="BM22" i="11" s="1"/>
  <c r="BN21" i="10"/>
  <c r="BN22" i="10" s="1"/>
  <c r="BL20" i="9"/>
  <c r="BK23" i="9"/>
  <c r="BK24" i="9" s="1"/>
  <c r="BK9" i="9" s="1"/>
  <c r="BK14" i="9" s="1"/>
  <c r="BM20" i="8"/>
  <c r="BL23" i="8"/>
  <c r="BL24" i="8" s="1"/>
  <c r="BL9" i="8" s="1"/>
  <c r="BL14" i="8" s="1"/>
  <c r="BN21" i="7"/>
  <c r="BN22" i="7" s="1"/>
  <c r="BM21" i="6"/>
  <c r="BM22" i="6" s="1"/>
  <c r="BM20" i="5"/>
  <c r="BL23" i="5"/>
  <c r="BL24" i="5" s="1"/>
  <c r="BL9" i="5" s="1"/>
  <c r="BL14" i="5" s="1"/>
  <c r="BL21" i="4"/>
  <c r="BL22" i="4" s="1"/>
  <c r="BV20" i="1"/>
  <c r="BU23" i="1"/>
  <c r="BU24" i="1" s="1"/>
  <c r="BV21" i="1"/>
  <c r="BV22" i="1" s="1"/>
  <c r="BO21" i="2"/>
  <c r="BO22" i="2" s="1"/>
  <c r="BO20" i="3"/>
  <c r="BN23" i="3"/>
  <c r="BN24" i="3" s="1"/>
  <c r="BN9" i="3" s="1"/>
  <c r="BN14" i="3" s="1"/>
  <c r="CO21" i="60" l="1"/>
  <c r="CO22" i="60" s="1"/>
  <c r="CO23" i="60" s="1"/>
  <c r="CO24" i="60" s="1"/>
  <c r="BM21" i="13"/>
  <c r="BM22" i="13" s="1"/>
  <c r="BN21" i="12"/>
  <c r="BN22" i="12" s="1"/>
  <c r="BN20" i="11"/>
  <c r="BM23" i="11"/>
  <c r="BM24" i="11" s="1"/>
  <c r="BM9" i="11" s="1"/>
  <c r="BM14" i="11" s="1"/>
  <c r="BO20" i="10"/>
  <c r="BN23" i="10"/>
  <c r="BN24" i="10" s="1"/>
  <c r="BN9" i="10" s="1"/>
  <c r="BN14" i="10" s="1"/>
  <c r="BL21" i="9"/>
  <c r="BL22" i="9" s="1"/>
  <c r="BM21" i="8"/>
  <c r="BM22" i="8" s="1"/>
  <c r="BO20" i="7"/>
  <c r="BN23" i="7"/>
  <c r="BN24" i="7" s="1"/>
  <c r="BN9" i="7" s="1"/>
  <c r="BN14" i="7" s="1"/>
  <c r="BN20" i="6"/>
  <c r="BM23" i="6"/>
  <c r="BM24" i="6" s="1"/>
  <c r="BM9" i="6" s="1"/>
  <c r="BM14" i="6" s="1"/>
  <c r="BM21" i="5"/>
  <c r="BM22" i="5" s="1"/>
  <c r="BM20" i="4"/>
  <c r="BL23" i="4"/>
  <c r="BL24" i="4" s="1"/>
  <c r="BL9" i="4" s="1"/>
  <c r="BL14" i="4" s="1"/>
  <c r="BW20" i="1"/>
  <c r="BV23" i="1"/>
  <c r="BV24" i="1" s="1"/>
  <c r="BP20" i="2"/>
  <c r="BO23" i="2"/>
  <c r="BO24" i="2" s="1"/>
  <c r="BO9" i="2" s="1"/>
  <c r="BO14" i="2" s="1"/>
  <c r="BO21" i="3"/>
  <c r="BO22" i="3" s="1"/>
  <c r="BN20" i="13" l="1"/>
  <c r="BM23" i="13"/>
  <c r="BM24" i="13" s="1"/>
  <c r="BM9" i="13" s="1"/>
  <c r="BM14" i="13" s="1"/>
  <c r="BO20" i="12"/>
  <c r="BN23" i="12"/>
  <c r="BN24" i="12" s="1"/>
  <c r="BN9" i="12" s="1"/>
  <c r="BN14" i="12" s="1"/>
  <c r="BN21" i="11"/>
  <c r="BN22" i="11" s="1"/>
  <c r="BO21" i="10"/>
  <c r="BO22" i="10" s="1"/>
  <c r="BM20" i="9"/>
  <c r="BL23" i="9"/>
  <c r="BL24" i="9" s="1"/>
  <c r="BL9" i="9" s="1"/>
  <c r="BL14" i="9" s="1"/>
  <c r="BN20" i="8"/>
  <c r="BM23" i="8"/>
  <c r="BM24" i="8" s="1"/>
  <c r="BM9" i="8" s="1"/>
  <c r="BM14" i="8" s="1"/>
  <c r="BO21" i="7"/>
  <c r="BO22" i="7" s="1"/>
  <c r="BN21" i="6"/>
  <c r="BN22" i="6" s="1"/>
  <c r="BN20" i="5"/>
  <c r="BM23" i="5"/>
  <c r="BM24" i="5" s="1"/>
  <c r="BM9" i="5" s="1"/>
  <c r="BM14" i="5" s="1"/>
  <c r="BM21" i="4"/>
  <c r="BM22" i="4" s="1"/>
  <c r="BW21" i="1"/>
  <c r="BW22" i="1" s="1"/>
  <c r="BP21" i="2"/>
  <c r="BP22" i="2" s="1"/>
  <c r="BQ20" i="2" s="1"/>
  <c r="BP20" i="3"/>
  <c r="BO23" i="3"/>
  <c r="BO24" i="3" s="1"/>
  <c r="BO9" i="3" s="1"/>
  <c r="BO14" i="3" s="1"/>
  <c r="BN21" i="13" l="1"/>
  <c r="BN22" i="13" s="1"/>
  <c r="BO21" i="12"/>
  <c r="BO22" i="12" s="1"/>
  <c r="BO20" i="11"/>
  <c r="BN23" i="11"/>
  <c r="BN24" i="11" s="1"/>
  <c r="BN9" i="11" s="1"/>
  <c r="BN14" i="11" s="1"/>
  <c r="BP20" i="10"/>
  <c r="BO23" i="10"/>
  <c r="BO24" i="10" s="1"/>
  <c r="BO9" i="10" s="1"/>
  <c r="BO14" i="10" s="1"/>
  <c r="BM21" i="9"/>
  <c r="BM22" i="9" s="1"/>
  <c r="BN21" i="8"/>
  <c r="BN22" i="8" s="1"/>
  <c r="BP20" i="7"/>
  <c r="BO23" i="7"/>
  <c r="BO24" i="7" s="1"/>
  <c r="BO9" i="7" s="1"/>
  <c r="BO14" i="7" s="1"/>
  <c r="BO20" i="6"/>
  <c r="BN23" i="6"/>
  <c r="BN24" i="6" s="1"/>
  <c r="BN9" i="6" s="1"/>
  <c r="BN14" i="6" s="1"/>
  <c r="BN21" i="5"/>
  <c r="BN22" i="5" s="1"/>
  <c r="BN20" i="4"/>
  <c r="BM23" i="4"/>
  <c r="BM24" i="4" s="1"/>
  <c r="BM9" i="4" s="1"/>
  <c r="BM14" i="4" s="1"/>
  <c r="BX20" i="1"/>
  <c r="BW23" i="1"/>
  <c r="BW24" i="1" s="1"/>
  <c r="BP23" i="2"/>
  <c r="BP24" i="2" s="1"/>
  <c r="BP9" i="2" s="1"/>
  <c r="BP14" i="2" s="1"/>
  <c r="BQ21" i="2"/>
  <c r="BQ22" i="2" s="1"/>
  <c r="BP21" i="3"/>
  <c r="BP22" i="3" s="1"/>
  <c r="BQ20" i="3" s="1"/>
  <c r="BO20" i="13" l="1"/>
  <c r="BN23" i="13"/>
  <c r="BN24" i="13" s="1"/>
  <c r="BN9" i="13" s="1"/>
  <c r="BN14" i="13" s="1"/>
  <c r="BP20" i="12"/>
  <c r="BO23" i="12"/>
  <c r="BO24" i="12" s="1"/>
  <c r="BO9" i="12" s="1"/>
  <c r="BO14" i="12" s="1"/>
  <c r="BO21" i="11"/>
  <c r="BO22" i="11" s="1"/>
  <c r="BP21" i="10"/>
  <c r="BP22" i="10" s="1"/>
  <c r="BN20" i="9"/>
  <c r="BM23" i="9"/>
  <c r="BM24" i="9" s="1"/>
  <c r="BM9" i="9" s="1"/>
  <c r="BM14" i="9" s="1"/>
  <c r="BO20" i="8"/>
  <c r="BN23" i="8"/>
  <c r="BN24" i="8" s="1"/>
  <c r="BN9" i="8" s="1"/>
  <c r="BN14" i="8" s="1"/>
  <c r="BP21" i="7"/>
  <c r="BP22" i="7" s="1"/>
  <c r="BO21" i="6"/>
  <c r="BO22" i="6" s="1"/>
  <c r="BO20" i="5"/>
  <c r="BN23" i="5"/>
  <c r="BN24" i="5" s="1"/>
  <c r="BN9" i="5" s="1"/>
  <c r="BN14" i="5" s="1"/>
  <c r="BN21" i="4"/>
  <c r="BN22" i="4" s="1"/>
  <c r="BX21" i="1"/>
  <c r="BX22" i="1" s="1"/>
  <c r="BY20" i="1" s="1"/>
  <c r="BR20" i="2"/>
  <c r="BQ23" i="2"/>
  <c r="BQ24" i="2" s="1"/>
  <c r="BQ9" i="2" s="1"/>
  <c r="BQ14" i="2" s="1"/>
  <c r="H15" i="2" s="1"/>
  <c r="H16" i="2" s="1"/>
  <c r="BQ21" i="3"/>
  <c r="BQ22" i="3" s="1"/>
  <c r="BP23" i="3"/>
  <c r="BP24" i="3" s="1"/>
  <c r="BP9" i="3" s="1"/>
  <c r="BP14" i="3" s="1"/>
  <c r="BO21" i="13" l="1"/>
  <c r="BO22" i="13" s="1"/>
  <c r="BP21" i="12"/>
  <c r="BP22" i="12" s="1"/>
  <c r="BP20" i="11"/>
  <c r="BO23" i="11"/>
  <c r="BO24" i="11" s="1"/>
  <c r="BO9" i="11" s="1"/>
  <c r="BO14" i="11" s="1"/>
  <c r="BQ20" i="10"/>
  <c r="BP23" i="10"/>
  <c r="BP24" i="10" s="1"/>
  <c r="BP9" i="10" s="1"/>
  <c r="BP14" i="10" s="1"/>
  <c r="BN21" i="9"/>
  <c r="BN22" i="9" s="1"/>
  <c r="BO21" i="8"/>
  <c r="BO22" i="8" s="1"/>
  <c r="BQ20" i="7"/>
  <c r="BP23" i="7"/>
  <c r="BP24" i="7" s="1"/>
  <c r="BP9" i="7" s="1"/>
  <c r="BP14" i="7" s="1"/>
  <c r="BP20" i="6"/>
  <c r="BO23" i="6"/>
  <c r="BO24" i="6" s="1"/>
  <c r="BO9" i="6" s="1"/>
  <c r="BO14" i="6" s="1"/>
  <c r="BO21" i="5"/>
  <c r="BO22" i="5" s="1"/>
  <c r="BO20" i="4"/>
  <c r="BN23" i="4"/>
  <c r="BN24" i="4" s="1"/>
  <c r="BN9" i="4" s="1"/>
  <c r="BN14" i="4" s="1"/>
  <c r="BX23" i="1"/>
  <c r="BX24" i="1" s="1"/>
  <c r="BY21" i="1"/>
  <c r="BY22" i="1" s="1"/>
  <c r="BZ20" i="1" s="1"/>
  <c r="BR21" i="2"/>
  <c r="BR22" i="2" s="1"/>
  <c r="BR20" i="3"/>
  <c r="BQ23" i="3"/>
  <c r="BQ24" i="3" s="1"/>
  <c r="BQ9" i="3" s="1"/>
  <c r="BQ14" i="3" s="1"/>
  <c r="H15" i="3" s="1"/>
  <c r="H16" i="3" s="1"/>
  <c r="BP20" i="13" l="1"/>
  <c r="BO23" i="13"/>
  <c r="BO24" i="13" s="1"/>
  <c r="BO9" i="13" s="1"/>
  <c r="BO14" i="13" s="1"/>
  <c r="BQ20" i="12"/>
  <c r="BP23" i="12"/>
  <c r="BP24" i="12" s="1"/>
  <c r="BP9" i="12" s="1"/>
  <c r="BP14" i="12" s="1"/>
  <c r="BP21" i="11"/>
  <c r="BP22" i="11" s="1"/>
  <c r="BQ21" i="10"/>
  <c r="BQ22" i="10" s="1"/>
  <c r="BO20" i="9"/>
  <c r="BN23" i="9"/>
  <c r="BN24" i="9" s="1"/>
  <c r="BN9" i="9" s="1"/>
  <c r="BN14" i="9" s="1"/>
  <c r="BP20" i="8"/>
  <c r="BO23" i="8"/>
  <c r="BO24" i="8" s="1"/>
  <c r="BO9" i="8" s="1"/>
  <c r="BO14" i="8" s="1"/>
  <c r="BQ21" i="7"/>
  <c r="BQ22" i="7" s="1"/>
  <c r="BP21" i="6"/>
  <c r="BP22" i="6" s="1"/>
  <c r="BP20" i="5"/>
  <c r="BO23" i="5"/>
  <c r="BO24" i="5" s="1"/>
  <c r="BO9" i="5" s="1"/>
  <c r="BO14" i="5" s="1"/>
  <c r="BO21" i="4"/>
  <c r="BO22" i="4" s="1"/>
  <c r="BZ21" i="1"/>
  <c r="BZ22" i="1" s="1"/>
  <c r="CA20" i="1" s="1"/>
  <c r="BY23" i="1"/>
  <c r="BY24" i="1" s="1"/>
  <c r="BS20" i="2"/>
  <c r="BR23" i="2"/>
  <c r="BR24" i="2" s="1"/>
  <c r="BR21" i="3"/>
  <c r="BR22" i="3" s="1"/>
  <c r="BP21" i="13" l="1"/>
  <c r="BP22" i="13" s="1"/>
  <c r="BQ21" i="12"/>
  <c r="BQ22" i="12" s="1"/>
  <c r="BQ20" i="11"/>
  <c r="BP23" i="11"/>
  <c r="BP24" i="11" s="1"/>
  <c r="BP9" i="11" s="1"/>
  <c r="BP14" i="11" s="1"/>
  <c r="BR20" i="10"/>
  <c r="BQ23" i="10"/>
  <c r="BQ24" i="10" s="1"/>
  <c r="BQ9" i="10" s="1"/>
  <c r="BQ14" i="10" s="1"/>
  <c r="H15" i="10" s="1"/>
  <c r="H16" i="10" s="1"/>
  <c r="BO21" i="9"/>
  <c r="BO22" i="9" s="1"/>
  <c r="BP21" i="8"/>
  <c r="BP22" i="8" s="1"/>
  <c r="BR20" i="7"/>
  <c r="BQ23" i="7"/>
  <c r="BQ24" i="7" s="1"/>
  <c r="BQ9" i="7" s="1"/>
  <c r="BQ14" i="7" s="1"/>
  <c r="H15" i="7" s="1"/>
  <c r="H16" i="7" s="1"/>
  <c r="BQ20" i="6"/>
  <c r="BP23" i="6"/>
  <c r="BP24" i="6" s="1"/>
  <c r="BP9" i="6" s="1"/>
  <c r="BP14" i="6" s="1"/>
  <c r="BP21" i="5"/>
  <c r="BP22" i="5" s="1"/>
  <c r="BP20" i="4"/>
  <c r="BO23" i="4"/>
  <c r="BO24" i="4" s="1"/>
  <c r="BO9" i="4" s="1"/>
  <c r="BO14" i="4" s="1"/>
  <c r="CA21" i="1"/>
  <c r="CA22" i="1" s="1"/>
  <c r="BZ23" i="1"/>
  <c r="BZ24" i="1" s="1"/>
  <c r="BS21" i="2"/>
  <c r="BS22" i="2" s="1"/>
  <c r="BS20" i="3"/>
  <c r="BR23" i="3"/>
  <c r="BR24" i="3" s="1"/>
  <c r="BQ20" i="13" l="1"/>
  <c r="BP23" i="13"/>
  <c r="BP24" i="13" s="1"/>
  <c r="BP9" i="13" s="1"/>
  <c r="BP14" i="13" s="1"/>
  <c r="BR20" i="12"/>
  <c r="BQ23" i="12"/>
  <c r="BQ24" i="12" s="1"/>
  <c r="BQ9" i="12" s="1"/>
  <c r="BQ14" i="12" s="1"/>
  <c r="H15" i="12" s="1"/>
  <c r="H16" i="12" s="1"/>
  <c r="BQ21" i="11"/>
  <c r="BQ22" i="11" s="1"/>
  <c r="BR21" i="10"/>
  <c r="BR22" i="10" s="1"/>
  <c r="BP20" i="9"/>
  <c r="BO23" i="9"/>
  <c r="BO24" i="9" s="1"/>
  <c r="BO9" i="9" s="1"/>
  <c r="BO14" i="9" s="1"/>
  <c r="BQ20" i="8"/>
  <c r="BP23" i="8"/>
  <c r="BP24" i="8" s="1"/>
  <c r="BP9" i="8" s="1"/>
  <c r="BP14" i="8" s="1"/>
  <c r="BR21" i="7"/>
  <c r="BR22" i="7" s="1"/>
  <c r="BQ21" i="6"/>
  <c r="BQ22" i="6" s="1"/>
  <c r="BQ20" i="5"/>
  <c r="BP23" i="5"/>
  <c r="BP24" i="5" s="1"/>
  <c r="BP9" i="5" s="1"/>
  <c r="BP14" i="5" s="1"/>
  <c r="BP21" i="4"/>
  <c r="BP22" i="4" s="1"/>
  <c r="CB20" i="1"/>
  <c r="CA23" i="1"/>
  <c r="CA24" i="1" s="1"/>
  <c r="BT20" i="2"/>
  <c r="BS23" i="2"/>
  <c r="BS24" i="2" s="1"/>
  <c r="BS21" i="3"/>
  <c r="BS22" i="3" s="1"/>
  <c r="BQ21" i="13" l="1"/>
  <c r="BQ22" i="13" s="1"/>
  <c r="BR21" i="12"/>
  <c r="BR22" i="12" s="1"/>
  <c r="BR20" i="11"/>
  <c r="BQ23" i="11"/>
  <c r="BQ24" i="11" s="1"/>
  <c r="BQ9" i="11" s="1"/>
  <c r="BQ14" i="11" s="1"/>
  <c r="H15" i="11" s="1"/>
  <c r="H16" i="11" s="1"/>
  <c r="BS20" i="10"/>
  <c r="BR23" i="10"/>
  <c r="BR24" i="10" s="1"/>
  <c r="BP21" i="9"/>
  <c r="BP22" i="9" s="1"/>
  <c r="BQ21" i="8"/>
  <c r="BQ22" i="8" s="1"/>
  <c r="BS20" i="7"/>
  <c r="BR23" i="7"/>
  <c r="BR24" i="7" s="1"/>
  <c r="BR20" i="6"/>
  <c r="BQ23" i="6"/>
  <c r="BQ24" i="6" s="1"/>
  <c r="BQ9" i="6" s="1"/>
  <c r="BQ14" i="6" s="1"/>
  <c r="H15" i="6" s="1"/>
  <c r="H16" i="6" s="1"/>
  <c r="BQ21" i="5"/>
  <c r="BQ22" i="5" s="1"/>
  <c r="BQ20" i="4"/>
  <c r="BP23" i="4"/>
  <c r="BP24" i="4" s="1"/>
  <c r="BP9" i="4" s="1"/>
  <c r="BP14" i="4" s="1"/>
  <c r="CB21" i="1"/>
  <c r="CB22" i="1" s="1"/>
  <c r="BT21" i="2"/>
  <c r="BT22" i="2" s="1"/>
  <c r="BU20" i="2" s="1"/>
  <c r="BT20" i="3"/>
  <c r="BS23" i="3"/>
  <c r="BS24" i="3" s="1"/>
  <c r="BR20" i="13" l="1"/>
  <c r="BQ23" i="13"/>
  <c r="BQ24" i="13" s="1"/>
  <c r="BQ9" i="13" s="1"/>
  <c r="BQ14" i="13" s="1"/>
  <c r="H15" i="13" s="1"/>
  <c r="H16" i="13" s="1"/>
  <c r="BS20" i="12"/>
  <c r="BR23" i="12"/>
  <c r="BR24" i="12" s="1"/>
  <c r="BR21" i="11"/>
  <c r="BR22" i="11" s="1"/>
  <c r="BS21" i="10"/>
  <c r="BS22" i="10"/>
  <c r="BT20" i="10" s="1"/>
  <c r="BQ20" i="9"/>
  <c r="BP23" i="9"/>
  <c r="BP24" i="9" s="1"/>
  <c r="BP9" i="9" s="1"/>
  <c r="BP14" i="9" s="1"/>
  <c r="BR20" i="8"/>
  <c r="BQ23" i="8"/>
  <c r="BQ24" i="8" s="1"/>
  <c r="BQ9" i="8" s="1"/>
  <c r="BQ14" i="8" s="1"/>
  <c r="H15" i="8" s="1"/>
  <c r="H16" i="8" s="1"/>
  <c r="BS21" i="7"/>
  <c r="BS22" i="7" s="1"/>
  <c r="BT20" i="7" s="1"/>
  <c r="BR21" i="6"/>
  <c r="BR22" i="6" s="1"/>
  <c r="BR20" i="5"/>
  <c r="BQ23" i="5"/>
  <c r="BQ24" i="5" s="1"/>
  <c r="BQ9" i="5" s="1"/>
  <c r="BQ14" i="5" s="1"/>
  <c r="H15" i="5" s="1"/>
  <c r="H16" i="5" s="1"/>
  <c r="BQ21" i="4"/>
  <c r="BQ22" i="4" s="1"/>
  <c r="CC20" i="1"/>
  <c r="CB23" i="1"/>
  <c r="CB24" i="1" s="1"/>
  <c r="BT23" i="2"/>
  <c r="BT24" i="2" s="1"/>
  <c r="BU21" i="2"/>
  <c r="BU22" i="2" s="1"/>
  <c r="BT21" i="3"/>
  <c r="BT22" i="3" s="1"/>
  <c r="BU20" i="3" s="1"/>
  <c r="BS23" i="10" l="1"/>
  <c r="BS24" i="10" s="1"/>
  <c r="BR21" i="13"/>
  <c r="BR22" i="13" s="1"/>
  <c r="BS21" i="12"/>
  <c r="BS22" i="12"/>
  <c r="BT20" i="12" s="1"/>
  <c r="BS23" i="12"/>
  <c r="BS24" i="12" s="1"/>
  <c r="BS20" i="11"/>
  <c r="BR23" i="11"/>
  <c r="BR24" i="11" s="1"/>
  <c r="BT21" i="10"/>
  <c r="BT22" i="10" s="1"/>
  <c r="BQ21" i="9"/>
  <c r="BQ22" i="9" s="1"/>
  <c r="BR21" i="8"/>
  <c r="BR22" i="8" s="1"/>
  <c r="BT21" i="7"/>
  <c r="BT22" i="7"/>
  <c r="BU20" i="7" s="1"/>
  <c r="BS23" i="7"/>
  <c r="BS24" i="7" s="1"/>
  <c r="BS20" i="6"/>
  <c r="BR23" i="6"/>
  <c r="BR24" i="6" s="1"/>
  <c r="BR21" i="5"/>
  <c r="BR22" i="5" s="1"/>
  <c r="BR20" i="4"/>
  <c r="BQ23" i="4"/>
  <c r="BQ24" i="4" s="1"/>
  <c r="BQ9" i="4" s="1"/>
  <c r="BQ14" i="4" s="1"/>
  <c r="H15" i="4" s="1"/>
  <c r="H16" i="4" s="1"/>
  <c r="CC21" i="1"/>
  <c r="CC22" i="1" s="1"/>
  <c r="BV20" i="2"/>
  <c r="BU23" i="2"/>
  <c r="BU24" i="2" s="1"/>
  <c r="BU21" i="3"/>
  <c r="BU22" i="3" s="1"/>
  <c r="BT23" i="3"/>
  <c r="BT24" i="3" s="1"/>
  <c r="BS20" i="13" l="1"/>
  <c r="BR23" i="13"/>
  <c r="BR24" i="13" s="1"/>
  <c r="BT21" i="12"/>
  <c r="BT22" i="12" s="1"/>
  <c r="BU20" i="12" s="1"/>
  <c r="BS21" i="11"/>
  <c r="BS22" i="11" s="1"/>
  <c r="BU20" i="10"/>
  <c r="BT23" i="10"/>
  <c r="BT24" i="10" s="1"/>
  <c r="BR20" i="9"/>
  <c r="BQ23" i="9"/>
  <c r="BQ24" i="9" s="1"/>
  <c r="BQ9" i="9" s="1"/>
  <c r="BQ14" i="9" s="1"/>
  <c r="H15" i="9" s="1"/>
  <c r="H16" i="9" s="1"/>
  <c r="BS20" i="8"/>
  <c r="BR23" i="8"/>
  <c r="BR24" i="8" s="1"/>
  <c r="BT23" i="7"/>
  <c r="BT24" i="7" s="1"/>
  <c r="BU21" i="7"/>
  <c r="BU22" i="7" s="1"/>
  <c r="BS21" i="6"/>
  <c r="BS22" i="6"/>
  <c r="BT20" i="6" s="1"/>
  <c r="BS20" i="5"/>
  <c r="BR23" i="5"/>
  <c r="BR24" i="5" s="1"/>
  <c r="BR21" i="4"/>
  <c r="BR22" i="4" s="1"/>
  <c r="CD20" i="1"/>
  <c r="CC23" i="1"/>
  <c r="CC24" i="1" s="1"/>
  <c r="BV21" i="2"/>
  <c r="BV22" i="2" s="1"/>
  <c r="BV20" i="3"/>
  <c r="BU23" i="3"/>
  <c r="BU24" i="3" s="1"/>
  <c r="BS23" i="6" l="1"/>
  <c r="BS24" i="6" s="1"/>
  <c r="BS21" i="13"/>
  <c r="BS22" i="13" s="1"/>
  <c r="BU21" i="12"/>
  <c r="BU22" i="12" s="1"/>
  <c r="BT23" i="12"/>
  <c r="BT24" i="12" s="1"/>
  <c r="BT20" i="11"/>
  <c r="BS23" i="11"/>
  <c r="BS24" i="11" s="1"/>
  <c r="BU21" i="10"/>
  <c r="BU22" i="10" s="1"/>
  <c r="BR21" i="9"/>
  <c r="BR22" i="9" s="1"/>
  <c r="BS21" i="8"/>
  <c r="BS22" i="8"/>
  <c r="BT20" i="8" s="1"/>
  <c r="BS23" i="8"/>
  <c r="BS24" i="8" s="1"/>
  <c r="BV20" i="7"/>
  <c r="BU23" i="7"/>
  <c r="BU24" i="7" s="1"/>
  <c r="BT21" i="6"/>
  <c r="BT22" i="6" s="1"/>
  <c r="BS21" i="5"/>
  <c r="BS22" i="5" s="1"/>
  <c r="BS20" i="4"/>
  <c r="BR23" i="4"/>
  <c r="BR24" i="4" s="1"/>
  <c r="CD21" i="1"/>
  <c r="CD22" i="1" s="1"/>
  <c r="BW20" i="2"/>
  <c r="BV23" i="2"/>
  <c r="BV24" i="2" s="1"/>
  <c r="BV21" i="3"/>
  <c r="BV22" i="3" s="1"/>
  <c r="BT20" i="5" l="1"/>
  <c r="BS23" i="5"/>
  <c r="BS24" i="5" s="1"/>
  <c r="BT20" i="13"/>
  <c r="BS23" i="13"/>
  <c r="BS24" i="13" s="1"/>
  <c r="BV20" i="12"/>
  <c r="BU23" i="12"/>
  <c r="BU24" i="12" s="1"/>
  <c r="BT21" i="11"/>
  <c r="BT22" i="11"/>
  <c r="BU20" i="11" s="1"/>
  <c r="BV20" i="10"/>
  <c r="BU23" i="10"/>
  <c r="BU24" i="10" s="1"/>
  <c r="BS20" i="9"/>
  <c r="BR23" i="9"/>
  <c r="BR24" i="9" s="1"/>
  <c r="BT21" i="8"/>
  <c r="BT22" i="8" s="1"/>
  <c r="BV21" i="7"/>
  <c r="BV22" i="7" s="1"/>
  <c r="BU20" i="6"/>
  <c r="BT23" i="6"/>
  <c r="BT24" i="6" s="1"/>
  <c r="BT21" i="5"/>
  <c r="BT22" i="5" s="1"/>
  <c r="BS21" i="4"/>
  <c r="BS22" i="4"/>
  <c r="BT20" i="4" s="1"/>
  <c r="CE20" i="1"/>
  <c r="CD23" i="1"/>
  <c r="CD24" i="1" s="1"/>
  <c r="BW21" i="2"/>
  <c r="BW22" i="2" s="1"/>
  <c r="BW20" i="3"/>
  <c r="BV23" i="3"/>
  <c r="BV24" i="3" s="1"/>
  <c r="BT21" i="13" l="1"/>
  <c r="BT22" i="13" s="1"/>
  <c r="BV21" i="12"/>
  <c r="BV22" i="12" s="1"/>
  <c r="BT23" i="11"/>
  <c r="BT24" i="11" s="1"/>
  <c r="BU21" i="11"/>
  <c r="BU22" i="11" s="1"/>
  <c r="BV21" i="10"/>
  <c r="BV22" i="10" s="1"/>
  <c r="BS21" i="9"/>
  <c r="BS22" i="9" s="1"/>
  <c r="BU20" i="8"/>
  <c r="BT23" i="8"/>
  <c r="BT24" i="8" s="1"/>
  <c r="BW20" i="7"/>
  <c r="BV23" i="7"/>
  <c r="BV24" i="7" s="1"/>
  <c r="BU21" i="6"/>
  <c r="BU22" i="6" s="1"/>
  <c r="BU20" i="5"/>
  <c r="BT23" i="5"/>
  <c r="BT24" i="5" s="1"/>
  <c r="BT21" i="4"/>
  <c r="BT22" i="4" s="1"/>
  <c r="BS23" i="4"/>
  <c r="BS24" i="4" s="1"/>
  <c r="CE21" i="1"/>
  <c r="CE22" i="1" s="1"/>
  <c r="BX20" i="2"/>
  <c r="BW23" i="2"/>
  <c r="BW24" i="2" s="1"/>
  <c r="BW21" i="3"/>
  <c r="BW22" i="3" s="1"/>
  <c r="BU20" i="13" l="1"/>
  <c r="BT23" i="13"/>
  <c r="BT24" i="13" s="1"/>
  <c r="BW20" i="12"/>
  <c r="BV23" i="12"/>
  <c r="BV24" i="12" s="1"/>
  <c r="BV20" i="11"/>
  <c r="BU23" i="11"/>
  <c r="BU24" i="11" s="1"/>
  <c r="BW20" i="10"/>
  <c r="BV23" i="10"/>
  <c r="BV24" i="10" s="1"/>
  <c r="BT20" i="9"/>
  <c r="BS23" i="9"/>
  <c r="BS24" i="9" s="1"/>
  <c r="BU21" i="8"/>
  <c r="BU22" i="8" s="1"/>
  <c r="BW21" i="7"/>
  <c r="BW22" i="7" s="1"/>
  <c r="BV20" i="6"/>
  <c r="BU23" i="6"/>
  <c r="BU24" i="6" s="1"/>
  <c r="BU21" i="5"/>
  <c r="BU22" i="5" s="1"/>
  <c r="BU20" i="4"/>
  <c r="BT23" i="4"/>
  <c r="BT24" i="4" s="1"/>
  <c r="CF20" i="1"/>
  <c r="CE23" i="1"/>
  <c r="CE24" i="1" s="1"/>
  <c r="BX21" i="2"/>
  <c r="BX22" i="2" s="1"/>
  <c r="BY20" i="2" s="1"/>
  <c r="BX20" i="3"/>
  <c r="BW23" i="3"/>
  <c r="BW24" i="3" s="1"/>
  <c r="BU21" i="13" l="1"/>
  <c r="BU22" i="13" s="1"/>
  <c r="BW21" i="12"/>
  <c r="BW22" i="12" s="1"/>
  <c r="BV21" i="11"/>
  <c r="BV22" i="11" s="1"/>
  <c r="BW21" i="10"/>
  <c r="BW22" i="10" s="1"/>
  <c r="BT21" i="9"/>
  <c r="BT22" i="9" s="1"/>
  <c r="BV20" i="8"/>
  <c r="BU23" i="8"/>
  <c r="BU24" i="8" s="1"/>
  <c r="BX20" i="7"/>
  <c r="BW23" i="7"/>
  <c r="BW24" i="7" s="1"/>
  <c r="BV21" i="6"/>
  <c r="BV22" i="6" s="1"/>
  <c r="BV20" i="5"/>
  <c r="BU23" i="5"/>
  <c r="BU24" i="5" s="1"/>
  <c r="BU21" i="4"/>
  <c r="BU22" i="4" s="1"/>
  <c r="CF21" i="1"/>
  <c r="CF22" i="1" s="1"/>
  <c r="BX23" i="2"/>
  <c r="BX24" i="2" s="1"/>
  <c r="BY21" i="2"/>
  <c r="BY22" i="2" s="1"/>
  <c r="BX21" i="3"/>
  <c r="BX22" i="3" s="1"/>
  <c r="BY20" i="3" s="1"/>
  <c r="CG20" i="1" l="1"/>
  <c r="CF23" i="1"/>
  <c r="CF24" i="1" s="1"/>
  <c r="BV20" i="13"/>
  <c r="BU23" i="13"/>
  <c r="BU24" i="13" s="1"/>
  <c r="BX20" i="12"/>
  <c r="BW23" i="12"/>
  <c r="BW24" i="12" s="1"/>
  <c r="BW20" i="11"/>
  <c r="BV23" i="11"/>
  <c r="BV24" i="11" s="1"/>
  <c r="BX20" i="10"/>
  <c r="BW23" i="10"/>
  <c r="BW24" i="10" s="1"/>
  <c r="BU20" i="9"/>
  <c r="BT23" i="9"/>
  <c r="BT24" i="9" s="1"/>
  <c r="BV21" i="8"/>
  <c r="BV22" i="8" s="1"/>
  <c r="BX21" i="7"/>
  <c r="BX22" i="7" s="1"/>
  <c r="BW20" i="6"/>
  <c r="BV23" i="6"/>
  <c r="BV24" i="6" s="1"/>
  <c r="BV21" i="5"/>
  <c r="BV22" i="5" s="1"/>
  <c r="BV20" i="4"/>
  <c r="BU23" i="4"/>
  <c r="BU24" i="4" s="1"/>
  <c r="CG21" i="1"/>
  <c r="CG22" i="1" s="1"/>
  <c r="CH20" i="1" s="1"/>
  <c r="BZ20" i="2"/>
  <c r="BY23" i="2"/>
  <c r="BY24" i="2" s="1"/>
  <c r="BY21" i="3"/>
  <c r="BY22" i="3" s="1"/>
  <c r="BX23" i="3"/>
  <c r="BX24" i="3" s="1"/>
  <c r="BV21" i="13" l="1"/>
  <c r="BV22" i="13" s="1"/>
  <c r="BX21" i="12"/>
  <c r="BX22" i="12" s="1"/>
  <c r="BW21" i="11"/>
  <c r="BW22" i="11" s="1"/>
  <c r="BX21" i="10"/>
  <c r="BX22" i="10" s="1"/>
  <c r="BU21" i="9"/>
  <c r="BU22" i="9" s="1"/>
  <c r="BW20" i="8"/>
  <c r="BV23" i="8"/>
  <c r="BV24" i="8" s="1"/>
  <c r="BY20" i="7"/>
  <c r="BX23" i="7"/>
  <c r="BX24" i="7" s="1"/>
  <c r="BW21" i="6"/>
  <c r="BW22" i="6" s="1"/>
  <c r="BW20" i="5"/>
  <c r="BV23" i="5"/>
  <c r="BV24" i="5" s="1"/>
  <c r="BV21" i="4"/>
  <c r="BV22" i="4" s="1"/>
  <c r="CG23" i="1"/>
  <c r="CG24" i="1" s="1"/>
  <c r="CH21" i="1"/>
  <c r="CH22" i="1" s="1"/>
  <c r="BZ21" i="2"/>
  <c r="BZ22" i="2" s="1"/>
  <c r="BZ20" i="3"/>
  <c r="BY23" i="3"/>
  <c r="BY24" i="3" s="1"/>
  <c r="BW20" i="13" l="1"/>
  <c r="BV23" i="13"/>
  <c r="BV24" i="13" s="1"/>
  <c r="BY20" i="12"/>
  <c r="BX23" i="12"/>
  <c r="BX24" i="12" s="1"/>
  <c r="BX20" i="11"/>
  <c r="BW23" i="11"/>
  <c r="BW24" i="11" s="1"/>
  <c r="BY20" i="10"/>
  <c r="BX23" i="10"/>
  <c r="BX24" i="10" s="1"/>
  <c r="BV20" i="9"/>
  <c r="BU23" i="9"/>
  <c r="BU24" i="9" s="1"/>
  <c r="BW21" i="8"/>
  <c r="BW22" i="8" s="1"/>
  <c r="BY21" i="7"/>
  <c r="BY22" i="7" s="1"/>
  <c r="BX20" i="6"/>
  <c r="BW23" i="6"/>
  <c r="BW24" i="6" s="1"/>
  <c r="BW21" i="5"/>
  <c r="BW22" i="5" s="1"/>
  <c r="BW20" i="4"/>
  <c r="BV23" i="4"/>
  <c r="BV24" i="4" s="1"/>
  <c r="CI20" i="1"/>
  <c r="CH23" i="1"/>
  <c r="CH24" i="1" s="1"/>
  <c r="CA20" i="2"/>
  <c r="BZ23" i="2"/>
  <c r="BZ24" i="2" s="1"/>
  <c r="BZ21" i="3"/>
  <c r="BZ22" i="3" s="1"/>
  <c r="BW21" i="13" l="1"/>
  <c r="BW22" i="13" s="1"/>
  <c r="BY21" i="12"/>
  <c r="BY22" i="12" s="1"/>
  <c r="BX21" i="11"/>
  <c r="BX22" i="11" s="1"/>
  <c r="BY21" i="10"/>
  <c r="BY22" i="10" s="1"/>
  <c r="BV21" i="9"/>
  <c r="BV22" i="9" s="1"/>
  <c r="BX20" i="8"/>
  <c r="BW23" i="8"/>
  <c r="BW24" i="8" s="1"/>
  <c r="BZ20" i="7"/>
  <c r="BY23" i="7"/>
  <c r="BY24" i="7" s="1"/>
  <c r="BX21" i="6"/>
  <c r="BX22" i="6" s="1"/>
  <c r="BX20" i="5"/>
  <c r="BW23" i="5"/>
  <c r="BW24" i="5" s="1"/>
  <c r="BW21" i="4"/>
  <c r="BW22" i="4" s="1"/>
  <c r="CI21" i="1"/>
  <c r="CI22" i="1" s="1"/>
  <c r="CA21" i="2"/>
  <c r="CA22" i="2" s="1"/>
  <c r="CA20" i="3"/>
  <c r="BZ23" i="3"/>
  <c r="BZ24" i="3" s="1"/>
  <c r="BX20" i="13" l="1"/>
  <c r="BW23" i="13"/>
  <c r="BW24" i="13" s="1"/>
  <c r="BZ20" i="12"/>
  <c r="BY23" i="12"/>
  <c r="BY24" i="12" s="1"/>
  <c r="BY20" i="11"/>
  <c r="BX23" i="11"/>
  <c r="BX24" i="11" s="1"/>
  <c r="BZ20" i="10"/>
  <c r="BY23" i="10"/>
  <c r="BY24" i="10" s="1"/>
  <c r="BW20" i="9"/>
  <c r="BV23" i="9"/>
  <c r="BV24" i="9" s="1"/>
  <c r="BX21" i="8"/>
  <c r="BX22" i="8" s="1"/>
  <c r="BZ21" i="7"/>
  <c r="BZ22" i="7" s="1"/>
  <c r="BY20" i="6"/>
  <c r="BX23" i="6"/>
  <c r="BX24" i="6" s="1"/>
  <c r="BX21" i="5"/>
  <c r="BX22" i="5" s="1"/>
  <c r="BX20" i="4"/>
  <c r="BW23" i="4"/>
  <c r="BW24" i="4" s="1"/>
  <c r="CJ20" i="1"/>
  <c r="CI23" i="1"/>
  <c r="CI24" i="1" s="1"/>
  <c r="CB20" i="2"/>
  <c r="CA23" i="2"/>
  <c r="CA24" i="2" s="1"/>
  <c r="CA21" i="3"/>
  <c r="CA22" i="3" s="1"/>
  <c r="CB20" i="3" s="1"/>
  <c r="BX21" i="13" l="1"/>
  <c r="BX22" i="13" s="1"/>
  <c r="BZ21" i="12"/>
  <c r="BZ22" i="12" s="1"/>
  <c r="BY21" i="11"/>
  <c r="BY22" i="11" s="1"/>
  <c r="BZ21" i="10"/>
  <c r="BZ22" i="10" s="1"/>
  <c r="BW21" i="9"/>
  <c r="BW22" i="9" s="1"/>
  <c r="BY20" i="8"/>
  <c r="BX23" i="8"/>
  <c r="BX24" i="8" s="1"/>
  <c r="CA20" i="7"/>
  <c r="BZ23" i="7"/>
  <c r="BZ24" i="7" s="1"/>
  <c r="BY21" i="6"/>
  <c r="BY22" i="6" s="1"/>
  <c r="BY20" i="5"/>
  <c r="BX23" i="5"/>
  <c r="BX24" i="5" s="1"/>
  <c r="BX21" i="4"/>
  <c r="BX22" i="4" s="1"/>
  <c r="CJ21" i="1"/>
  <c r="CJ22" i="1" s="1"/>
  <c r="CK20" i="1" s="1"/>
  <c r="CB21" i="2"/>
  <c r="CB22" i="2"/>
  <c r="CC20" i="2" s="1"/>
  <c r="CA23" i="3"/>
  <c r="CA24" i="3" s="1"/>
  <c r="CB21" i="3"/>
  <c r="CB22" i="3" s="1"/>
  <c r="CC20" i="3" s="1"/>
  <c r="BY20" i="13" l="1"/>
  <c r="BX23" i="13"/>
  <c r="BX24" i="13" s="1"/>
  <c r="CA20" i="12"/>
  <c r="BZ23" i="12"/>
  <c r="BZ24" i="12" s="1"/>
  <c r="BZ20" i="11"/>
  <c r="BY23" i="11"/>
  <c r="BY24" i="11" s="1"/>
  <c r="CA20" i="10"/>
  <c r="BZ23" i="10"/>
  <c r="BZ24" i="10" s="1"/>
  <c r="BX20" i="9"/>
  <c r="BW23" i="9"/>
  <c r="BW24" i="9" s="1"/>
  <c r="BY21" i="8"/>
  <c r="BY22" i="8" s="1"/>
  <c r="CA21" i="7"/>
  <c r="CA22" i="7"/>
  <c r="CB20" i="7" s="1"/>
  <c r="BZ20" i="6"/>
  <c r="BY23" i="6"/>
  <c r="BY24" i="6" s="1"/>
  <c r="BY21" i="5"/>
  <c r="BY22" i="5" s="1"/>
  <c r="BY20" i="4"/>
  <c r="BX23" i="4"/>
  <c r="BX24" i="4" s="1"/>
  <c r="CJ23" i="1"/>
  <c r="CJ24" i="1" s="1"/>
  <c r="CK21" i="1"/>
  <c r="CK22" i="1" s="1"/>
  <c r="CB23" i="2"/>
  <c r="CB24" i="2" s="1"/>
  <c r="CC21" i="2"/>
  <c r="CC22" i="2" s="1"/>
  <c r="CC21" i="3"/>
  <c r="CC22" i="3" s="1"/>
  <c r="CB23" i="3"/>
  <c r="CB24" i="3" s="1"/>
  <c r="CA23" i="7" l="1"/>
  <c r="CA24" i="7" s="1"/>
  <c r="BY21" i="13"/>
  <c r="BY22" i="13" s="1"/>
  <c r="CA21" i="12"/>
  <c r="CA22" i="12" s="1"/>
  <c r="BZ21" i="11"/>
  <c r="BZ22" i="11" s="1"/>
  <c r="CA21" i="10"/>
  <c r="CA22" i="10"/>
  <c r="CB20" i="10" s="1"/>
  <c r="BX21" i="9"/>
  <c r="BX22" i="9" s="1"/>
  <c r="BZ20" i="8"/>
  <c r="BY23" i="8"/>
  <c r="BY24" i="8" s="1"/>
  <c r="CB21" i="7"/>
  <c r="CB22" i="7"/>
  <c r="CC20" i="7" s="1"/>
  <c r="BZ21" i="6"/>
  <c r="BZ22" i="6" s="1"/>
  <c r="BZ20" i="5"/>
  <c r="BY23" i="5"/>
  <c r="BY24" i="5" s="1"/>
  <c r="BY21" i="4"/>
  <c r="BY22" i="4" s="1"/>
  <c r="CL20" i="1"/>
  <c r="CK23" i="1"/>
  <c r="CK24" i="1" s="1"/>
  <c r="CD20" i="2"/>
  <c r="CC23" i="2"/>
  <c r="CC24" i="2" s="1"/>
  <c r="CD20" i="3"/>
  <c r="CC23" i="3"/>
  <c r="CC24" i="3" s="1"/>
  <c r="CB20" i="12" l="1"/>
  <c r="CA23" i="12"/>
  <c r="CA24" i="12" s="1"/>
  <c r="BZ20" i="13"/>
  <c r="BY23" i="13"/>
  <c r="BY24" i="13" s="1"/>
  <c r="CB21" i="12"/>
  <c r="CB22" i="12" s="1"/>
  <c r="CA20" i="11"/>
  <c r="BZ23" i="11"/>
  <c r="BZ24" i="11" s="1"/>
  <c r="CB21" i="10"/>
  <c r="CB22" i="10" s="1"/>
  <c r="CA23" i="10"/>
  <c r="CA24" i="10" s="1"/>
  <c r="BY20" i="9"/>
  <c r="BX23" i="9"/>
  <c r="BX24" i="9" s="1"/>
  <c r="BZ21" i="8"/>
  <c r="BZ22" i="8" s="1"/>
  <c r="CB23" i="7"/>
  <c r="CB24" i="7" s="1"/>
  <c r="CC21" i="7"/>
  <c r="CC22" i="7" s="1"/>
  <c r="CA20" i="6"/>
  <c r="BZ23" i="6"/>
  <c r="BZ24" i="6" s="1"/>
  <c r="BZ21" i="5"/>
  <c r="BZ22" i="5" s="1"/>
  <c r="BZ20" i="4"/>
  <c r="BY23" i="4"/>
  <c r="BY24" i="4" s="1"/>
  <c r="CL21" i="1"/>
  <c r="CL22" i="1" s="1"/>
  <c r="CD21" i="2"/>
  <c r="CD22" i="2" s="1"/>
  <c r="CD21" i="3"/>
  <c r="CD22" i="3" s="1"/>
  <c r="BZ21" i="13" l="1"/>
  <c r="BZ22" i="13" s="1"/>
  <c r="CC20" i="12"/>
  <c r="CB23" i="12"/>
  <c r="CB24" i="12" s="1"/>
  <c r="CA21" i="11"/>
  <c r="CA22" i="11"/>
  <c r="CB20" i="11" s="1"/>
  <c r="CA23" i="11"/>
  <c r="CA24" i="11" s="1"/>
  <c r="CC20" i="10"/>
  <c r="CB23" i="10"/>
  <c r="CB24" i="10" s="1"/>
  <c r="BY21" i="9"/>
  <c r="BY22" i="9" s="1"/>
  <c r="CA20" i="8"/>
  <c r="BZ23" i="8"/>
  <c r="BZ24" i="8" s="1"/>
  <c r="CD20" i="7"/>
  <c r="CC23" i="7"/>
  <c r="CC24" i="7" s="1"/>
  <c r="CA21" i="6"/>
  <c r="CA22" i="6" s="1"/>
  <c r="CA20" i="5"/>
  <c r="BZ23" i="5"/>
  <c r="BZ24" i="5" s="1"/>
  <c r="BZ21" i="4"/>
  <c r="BZ22" i="4" s="1"/>
  <c r="CM20" i="1"/>
  <c r="CL23" i="1"/>
  <c r="CL24" i="1" s="1"/>
  <c r="CE20" i="2"/>
  <c r="CD23" i="2"/>
  <c r="CD24" i="2" s="1"/>
  <c r="CE20" i="3"/>
  <c r="CD23" i="3"/>
  <c r="CD24" i="3" s="1"/>
  <c r="CB20" i="6" l="1"/>
  <c r="CA23" i="6"/>
  <c r="CA24" i="6" s="1"/>
  <c r="CA20" i="13"/>
  <c r="BZ23" i="13"/>
  <c r="BZ24" i="13" s="1"/>
  <c r="CC21" i="12"/>
  <c r="CC22" i="12" s="1"/>
  <c r="CB21" i="11"/>
  <c r="CB22" i="11" s="1"/>
  <c r="CC21" i="10"/>
  <c r="CC22" i="10" s="1"/>
  <c r="BZ20" i="9"/>
  <c r="BY23" i="9"/>
  <c r="BY24" i="9" s="1"/>
  <c r="CA21" i="8"/>
  <c r="CA22" i="8" s="1"/>
  <c r="CD21" i="7"/>
  <c r="CD22" i="7" s="1"/>
  <c r="CB21" i="6"/>
  <c r="CB22" i="6" s="1"/>
  <c r="CA21" i="5"/>
  <c r="CA22" i="5" s="1"/>
  <c r="CA20" i="4"/>
  <c r="BZ23" i="4"/>
  <c r="BZ24" i="4" s="1"/>
  <c r="CM21" i="1"/>
  <c r="CM22" i="1" s="1"/>
  <c r="CE21" i="2"/>
  <c r="CE22" i="2" s="1"/>
  <c r="CE21" i="3"/>
  <c r="CE22" i="3" s="1"/>
  <c r="CB20" i="5" l="1"/>
  <c r="CA23" i="5"/>
  <c r="CA24" i="5" s="1"/>
  <c r="CB20" i="8"/>
  <c r="CA23" i="8"/>
  <c r="CA24" i="8" s="1"/>
  <c r="CA21" i="13"/>
  <c r="CA22" i="13"/>
  <c r="CB20" i="13" s="1"/>
  <c r="CD20" i="12"/>
  <c r="CC23" i="12"/>
  <c r="CC24" i="12" s="1"/>
  <c r="CC20" i="11"/>
  <c r="CB23" i="11"/>
  <c r="CB24" i="11" s="1"/>
  <c r="CD20" i="10"/>
  <c r="CC23" i="10"/>
  <c r="CC24" i="10" s="1"/>
  <c r="BZ21" i="9"/>
  <c r="BZ22" i="9" s="1"/>
  <c r="CB21" i="8"/>
  <c r="CB22" i="8" s="1"/>
  <c r="CE20" i="7"/>
  <c r="CD23" i="7"/>
  <c r="CD24" i="7" s="1"/>
  <c r="CC20" i="6"/>
  <c r="CB23" i="6"/>
  <c r="CB24" i="6" s="1"/>
  <c r="CB21" i="5"/>
  <c r="CB22" i="5" s="1"/>
  <c r="CA21" i="4"/>
  <c r="CA22" i="4"/>
  <c r="CB20" i="4" s="1"/>
  <c r="CN20" i="1"/>
  <c r="CM23" i="1"/>
  <c r="CM24" i="1" s="1"/>
  <c r="CF20" i="2"/>
  <c r="CE23" i="2"/>
  <c r="CE24" i="2" s="1"/>
  <c r="CF20" i="3"/>
  <c r="CE23" i="3"/>
  <c r="CE24" i="3" s="1"/>
  <c r="CA23" i="13" l="1"/>
  <c r="CA24" i="13" s="1"/>
  <c r="CB21" i="13"/>
  <c r="CB22" i="13" s="1"/>
  <c r="CD21" i="12"/>
  <c r="CD22" i="12" s="1"/>
  <c r="CC21" i="11"/>
  <c r="CC22" i="11" s="1"/>
  <c r="CD21" i="10"/>
  <c r="CD22" i="10" s="1"/>
  <c r="CA20" i="9"/>
  <c r="BZ23" i="9"/>
  <c r="BZ24" i="9" s="1"/>
  <c r="CC20" i="8"/>
  <c r="CB23" i="8"/>
  <c r="CB24" i="8" s="1"/>
  <c r="CE21" i="7"/>
  <c r="CE22" i="7" s="1"/>
  <c r="CC21" i="6"/>
  <c r="CC22" i="6" s="1"/>
  <c r="CC20" i="5"/>
  <c r="CB23" i="5"/>
  <c r="CB24" i="5" s="1"/>
  <c r="CB21" i="4"/>
  <c r="CB22" i="4" s="1"/>
  <c r="CA23" i="4"/>
  <c r="CA24" i="4" s="1"/>
  <c r="CN21" i="1"/>
  <c r="CN22" i="1" s="1"/>
  <c r="CO20" i="1" s="1"/>
  <c r="CF21" i="2"/>
  <c r="CF22" i="2"/>
  <c r="CG20" i="2" s="1"/>
  <c r="CF21" i="3"/>
  <c r="CF22" i="3" s="1"/>
  <c r="CG20" i="3" l="1"/>
  <c r="CG21" i="3" s="1"/>
  <c r="CG22" i="3" s="1"/>
  <c r="CF23" i="3"/>
  <c r="CF24" i="3" s="1"/>
  <c r="CC20" i="13"/>
  <c r="CB23" i="13"/>
  <c r="CB24" i="13" s="1"/>
  <c r="CE20" i="12"/>
  <c r="CD23" i="12"/>
  <c r="CD24" i="12" s="1"/>
  <c r="CD20" i="11"/>
  <c r="CC23" i="11"/>
  <c r="CC24" i="11" s="1"/>
  <c r="CE20" i="10"/>
  <c r="CD23" i="10"/>
  <c r="CD24" i="10" s="1"/>
  <c r="CA21" i="9"/>
  <c r="CA22" i="9" s="1"/>
  <c r="CC21" i="8"/>
  <c r="CC22" i="8" s="1"/>
  <c r="CF20" i="7"/>
  <c r="CE23" i="7"/>
  <c r="CE24" i="7" s="1"/>
  <c r="CD20" i="6"/>
  <c r="CC23" i="6"/>
  <c r="CC24" i="6" s="1"/>
  <c r="CC21" i="5"/>
  <c r="CC22" i="5" s="1"/>
  <c r="CC20" i="4"/>
  <c r="CB23" i="4"/>
  <c r="CB24" i="4" s="1"/>
  <c r="CN23" i="1"/>
  <c r="CN24" i="1" s="1"/>
  <c r="CO21" i="1"/>
  <c r="CO22" i="1" s="1"/>
  <c r="CO23" i="1" s="1"/>
  <c r="CO24" i="1" s="1"/>
  <c r="CF23" i="2"/>
  <c r="CF24" i="2" s="1"/>
  <c r="CG21" i="2"/>
  <c r="CG22" i="2" s="1"/>
  <c r="CC21" i="13" l="1"/>
  <c r="CC22" i="13" s="1"/>
  <c r="CE21" i="12"/>
  <c r="CE22" i="12" s="1"/>
  <c r="CD21" i="11"/>
  <c r="CD22" i="11" s="1"/>
  <c r="CE21" i="10"/>
  <c r="CE22" i="10" s="1"/>
  <c r="CB20" i="9"/>
  <c r="CA23" i="9"/>
  <c r="CA24" i="9" s="1"/>
  <c r="CD20" i="8"/>
  <c r="CC23" i="8"/>
  <c r="CC24" i="8" s="1"/>
  <c r="CF21" i="7"/>
  <c r="CF22" i="7" s="1"/>
  <c r="CD21" i="6"/>
  <c r="CD23" i="6"/>
  <c r="CD24" i="6" s="1"/>
  <c r="CD22" i="6"/>
  <c r="CE20" i="6" s="1"/>
  <c r="CD20" i="5"/>
  <c r="CC23" i="5"/>
  <c r="CC24" i="5" s="1"/>
  <c r="CC21" i="4"/>
  <c r="CC22" i="4" s="1"/>
  <c r="CH20" i="2"/>
  <c r="CG23" i="2"/>
  <c r="CG24" i="2" s="1"/>
  <c r="CH20" i="3"/>
  <c r="CG23" i="3"/>
  <c r="CG24" i="3" s="1"/>
  <c r="CD20" i="13" l="1"/>
  <c r="CC23" i="13"/>
  <c r="CC24" i="13" s="1"/>
  <c r="CF20" i="12"/>
  <c r="CE23" i="12"/>
  <c r="CE24" i="12" s="1"/>
  <c r="CE20" i="11"/>
  <c r="CD23" i="11"/>
  <c r="CD24" i="11" s="1"/>
  <c r="CF20" i="10"/>
  <c r="CE23" i="10"/>
  <c r="CE24" i="10" s="1"/>
  <c r="CB21" i="9"/>
  <c r="CB22" i="9"/>
  <c r="CC20" i="9" s="1"/>
  <c r="CD21" i="8"/>
  <c r="CD22" i="8" s="1"/>
  <c r="CG20" i="7"/>
  <c r="CF23" i="7"/>
  <c r="CF24" i="7" s="1"/>
  <c r="CE21" i="6"/>
  <c r="CE22" i="6" s="1"/>
  <c r="CD21" i="5"/>
  <c r="CD22" i="5" s="1"/>
  <c r="CD20" i="4"/>
  <c r="CC23" i="4"/>
  <c r="CC24" i="4" s="1"/>
  <c r="CH21" i="2"/>
  <c r="CH22" i="2" s="1"/>
  <c r="CH21" i="3"/>
  <c r="CH22" i="3" s="1"/>
  <c r="CD21" i="13" l="1"/>
  <c r="CD22" i="13" s="1"/>
  <c r="CF21" i="12"/>
  <c r="CF22" i="12" s="1"/>
  <c r="CE21" i="11"/>
  <c r="CE22" i="11" s="1"/>
  <c r="CF21" i="10"/>
  <c r="CF22" i="10" s="1"/>
  <c r="CC21" i="9"/>
  <c r="CC22" i="9" s="1"/>
  <c r="CB23" i="9"/>
  <c r="CB24" i="9" s="1"/>
  <c r="CE20" i="8"/>
  <c r="CD23" i="8"/>
  <c r="CD24" i="8" s="1"/>
  <c r="CG21" i="7"/>
  <c r="CG22" i="7" s="1"/>
  <c r="CF20" i="6"/>
  <c r="CE23" i="6"/>
  <c r="CE24" i="6" s="1"/>
  <c r="CE20" i="5"/>
  <c r="CD23" i="5"/>
  <c r="CD24" i="5" s="1"/>
  <c r="CD21" i="4"/>
  <c r="CD22" i="4" s="1"/>
  <c r="CI20" i="2"/>
  <c r="CH23" i="2"/>
  <c r="CH24" i="2" s="1"/>
  <c r="CI20" i="3"/>
  <c r="CH23" i="3"/>
  <c r="CH24" i="3" s="1"/>
  <c r="CE20" i="13" l="1"/>
  <c r="CD23" i="13"/>
  <c r="CD24" i="13" s="1"/>
  <c r="CG20" i="12"/>
  <c r="CF23" i="12"/>
  <c r="CF24" i="12" s="1"/>
  <c r="CF20" i="11"/>
  <c r="CE23" i="11"/>
  <c r="CE24" i="11" s="1"/>
  <c r="CG20" i="10"/>
  <c r="CF23" i="10"/>
  <c r="CF24" i="10" s="1"/>
  <c r="CD20" i="9"/>
  <c r="CC23" i="9"/>
  <c r="CC24" i="9" s="1"/>
  <c r="CE21" i="8"/>
  <c r="CE22" i="8" s="1"/>
  <c r="CH20" i="7"/>
  <c r="CG23" i="7"/>
  <c r="CG24" i="7" s="1"/>
  <c r="CF21" i="6"/>
  <c r="CF22" i="6" s="1"/>
  <c r="CE21" i="5"/>
  <c r="CE22" i="5" s="1"/>
  <c r="CE20" i="4"/>
  <c r="CD23" i="4"/>
  <c r="CD24" i="4" s="1"/>
  <c r="CI21" i="2"/>
  <c r="CI22" i="2" s="1"/>
  <c r="CI21" i="3"/>
  <c r="CI22" i="3" s="1"/>
  <c r="CE21" i="13" l="1"/>
  <c r="CE22" i="13" s="1"/>
  <c r="CG21" i="12"/>
  <c r="CG22" i="12" s="1"/>
  <c r="CF21" i="11"/>
  <c r="CF22" i="11" s="1"/>
  <c r="CG21" i="10"/>
  <c r="CG22" i="10" s="1"/>
  <c r="CD21" i="9"/>
  <c r="CD22" i="9" s="1"/>
  <c r="CF20" i="8"/>
  <c r="CE23" i="8"/>
  <c r="CE24" i="8" s="1"/>
  <c r="CH21" i="7"/>
  <c r="CH22" i="7" s="1"/>
  <c r="CG20" i="6"/>
  <c r="CF23" i="6"/>
  <c r="CF24" i="6" s="1"/>
  <c r="CF20" i="5"/>
  <c r="CE23" i="5"/>
  <c r="CE24" i="5" s="1"/>
  <c r="CE21" i="4"/>
  <c r="CE22" i="4" s="1"/>
  <c r="CJ20" i="2"/>
  <c r="CI23" i="2"/>
  <c r="CI24" i="2" s="1"/>
  <c r="CJ20" i="3"/>
  <c r="CI23" i="3"/>
  <c r="CI24" i="3" s="1"/>
  <c r="CF20" i="13" l="1"/>
  <c r="CE23" i="13"/>
  <c r="CE24" i="13" s="1"/>
  <c r="CH20" i="12"/>
  <c r="CG23" i="12"/>
  <c r="CG24" i="12" s="1"/>
  <c r="CG20" i="11"/>
  <c r="CF23" i="11"/>
  <c r="CF24" i="11" s="1"/>
  <c r="CH20" i="10"/>
  <c r="CG23" i="10"/>
  <c r="CG24" i="10" s="1"/>
  <c r="CE20" i="9"/>
  <c r="CD23" i="9"/>
  <c r="CD24" i="9" s="1"/>
  <c r="CF21" i="8"/>
  <c r="CF22" i="8" s="1"/>
  <c r="CI20" i="7"/>
  <c r="CH23" i="7"/>
  <c r="CH24" i="7" s="1"/>
  <c r="CG21" i="6"/>
  <c r="CG22" i="6" s="1"/>
  <c r="CF21" i="5"/>
  <c r="CF22" i="5" s="1"/>
  <c r="CF20" i="4"/>
  <c r="CE23" i="4"/>
  <c r="CE24" i="4" s="1"/>
  <c r="CJ21" i="2"/>
  <c r="CJ22" i="2"/>
  <c r="CK20" i="2" s="1"/>
  <c r="CJ21" i="3"/>
  <c r="CJ22" i="3"/>
  <c r="CK20" i="3" s="1"/>
  <c r="CJ23" i="3" l="1"/>
  <c r="CJ24" i="3" s="1"/>
  <c r="CF21" i="13"/>
  <c r="CF22" i="13" s="1"/>
  <c r="CH21" i="12"/>
  <c r="CH22" i="12" s="1"/>
  <c r="CG21" i="11"/>
  <c r="CG22" i="11" s="1"/>
  <c r="CH21" i="10"/>
  <c r="CH22" i="10" s="1"/>
  <c r="CE21" i="9"/>
  <c r="CE22" i="9" s="1"/>
  <c r="CG20" i="8"/>
  <c r="CF23" i="8"/>
  <c r="CF24" i="8" s="1"/>
  <c r="CI21" i="7"/>
  <c r="CI22" i="7"/>
  <c r="CJ20" i="7" s="1"/>
  <c r="CH20" i="6"/>
  <c r="CG23" i="6"/>
  <c r="CG24" i="6" s="1"/>
  <c r="CG20" i="5"/>
  <c r="CF23" i="5"/>
  <c r="CF24" i="5" s="1"/>
  <c r="CF21" i="4"/>
  <c r="CF22" i="4" s="1"/>
  <c r="CJ23" i="2"/>
  <c r="CJ24" i="2" s="1"/>
  <c r="CK21" i="2"/>
  <c r="CK22" i="2" s="1"/>
  <c r="CK21" i="3"/>
  <c r="CK22" i="3" s="1"/>
  <c r="CG20" i="13" l="1"/>
  <c r="CF23" i="13"/>
  <c r="CF24" i="13" s="1"/>
  <c r="CI20" i="12"/>
  <c r="CH23" i="12"/>
  <c r="CH24" i="12" s="1"/>
  <c r="CH20" i="11"/>
  <c r="CG23" i="11"/>
  <c r="CG24" i="11" s="1"/>
  <c r="CI20" i="10"/>
  <c r="CH23" i="10"/>
  <c r="CH24" i="10" s="1"/>
  <c r="CF20" i="9"/>
  <c r="CE23" i="9"/>
  <c r="CE24" i="9" s="1"/>
  <c r="CG21" i="8"/>
  <c r="CG22" i="8" s="1"/>
  <c r="CI23" i="7"/>
  <c r="CI24" i="7" s="1"/>
  <c r="CJ21" i="7"/>
  <c r="CJ22" i="7"/>
  <c r="CK20" i="7" s="1"/>
  <c r="CH21" i="6"/>
  <c r="CH22" i="6" s="1"/>
  <c r="CG21" i="5"/>
  <c r="CG22" i="5" s="1"/>
  <c r="CG20" i="4"/>
  <c r="CF23" i="4"/>
  <c r="CF24" i="4" s="1"/>
  <c r="CL20" i="2"/>
  <c r="CK23" i="2"/>
  <c r="CK24" i="2" s="1"/>
  <c r="CL20" i="3"/>
  <c r="CK23" i="3"/>
  <c r="CK24" i="3" s="1"/>
  <c r="CG21" i="13" l="1"/>
  <c r="CG22" i="13" s="1"/>
  <c r="CI21" i="12"/>
  <c r="CI22" i="12" s="1"/>
  <c r="CJ20" i="12" s="1"/>
  <c r="CH21" i="11"/>
  <c r="CH22" i="11" s="1"/>
  <c r="CI21" i="10"/>
  <c r="CI22" i="10"/>
  <c r="CJ20" i="10" s="1"/>
  <c r="CF21" i="9"/>
  <c r="CF22" i="9" s="1"/>
  <c r="CH20" i="8"/>
  <c r="CG23" i="8"/>
  <c r="CG24" i="8" s="1"/>
  <c r="CK21" i="7"/>
  <c r="CK22" i="7" s="1"/>
  <c r="CJ23" i="7"/>
  <c r="CJ24" i="7" s="1"/>
  <c r="CI20" i="6"/>
  <c r="CH23" i="6"/>
  <c r="CH24" i="6" s="1"/>
  <c r="CH20" i="5"/>
  <c r="CG23" i="5"/>
  <c r="CG24" i="5" s="1"/>
  <c r="CG21" i="4"/>
  <c r="CG22" i="4" s="1"/>
  <c r="CL21" i="2"/>
  <c r="CL22" i="2" s="1"/>
  <c r="CL21" i="3"/>
  <c r="CL22" i="3" s="1"/>
  <c r="CI23" i="10" l="1"/>
  <c r="CI24" i="10" s="1"/>
  <c r="CH20" i="13"/>
  <c r="CG23" i="13"/>
  <c r="CG24" i="13" s="1"/>
  <c r="CJ21" i="12"/>
  <c r="CJ22" i="12" s="1"/>
  <c r="CI23" i="12"/>
  <c r="CI24" i="12" s="1"/>
  <c r="CI20" i="11"/>
  <c r="CH23" i="11"/>
  <c r="CH24" i="11" s="1"/>
  <c r="CJ21" i="10"/>
  <c r="CJ22" i="10" s="1"/>
  <c r="CG20" i="9"/>
  <c r="CF23" i="9"/>
  <c r="CF24" i="9" s="1"/>
  <c r="CH21" i="8"/>
  <c r="CH22" i="8" s="1"/>
  <c r="CL20" i="7"/>
  <c r="CK23" i="7"/>
  <c r="CK24" i="7" s="1"/>
  <c r="CI21" i="6"/>
  <c r="CI22" i="6" s="1"/>
  <c r="CJ20" i="6" s="1"/>
  <c r="CH21" i="5"/>
  <c r="CH22" i="5" s="1"/>
  <c r="CH20" i="4"/>
  <c r="CG23" i="4"/>
  <c r="CG24" i="4" s="1"/>
  <c r="CM20" i="2"/>
  <c r="CL23" i="2"/>
  <c r="CL24" i="2" s="1"/>
  <c r="CM20" i="3"/>
  <c r="CL23" i="3"/>
  <c r="CL24" i="3" s="1"/>
  <c r="CH21" i="13" l="1"/>
  <c r="CH22" i="13" s="1"/>
  <c r="CK20" i="12"/>
  <c r="CJ23" i="12"/>
  <c r="CJ24" i="12" s="1"/>
  <c r="CI21" i="11"/>
  <c r="CI22" i="11" s="1"/>
  <c r="CJ20" i="11" s="1"/>
  <c r="CK20" i="10"/>
  <c r="CJ23" i="10"/>
  <c r="CJ24" i="10" s="1"/>
  <c r="CG21" i="9"/>
  <c r="CG22" i="9" s="1"/>
  <c r="CI20" i="8"/>
  <c r="CH23" i="8"/>
  <c r="CH24" i="8" s="1"/>
  <c r="CL21" i="7"/>
  <c r="CL22" i="7" s="1"/>
  <c r="CJ21" i="6"/>
  <c r="CJ22" i="6" s="1"/>
  <c r="CI23" i="6"/>
  <c r="CI24" i="6" s="1"/>
  <c r="CI20" i="5"/>
  <c r="CH23" i="5"/>
  <c r="CH24" i="5" s="1"/>
  <c r="CH21" i="4"/>
  <c r="CH22" i="4" s="1"/>
  <c r="CM21" i="2"/>
  <c r="CM22" i="2" s="1"/>
  <c r="CM21" i="3"/>
  <c r="CM22" i="3" s="1"/>
  <c r="CI20" i="13" l="1"/>
  <c r="CH23" i="13"/>
  <c r="CH24" i="13" s="1"/>
  <c r="CK21" i="12"/>
  <c r="CK22" i="12" s="1"/>
  <c r="CJ21" i="11"/>
  <c r="CJ22" i="11"/>
  <c r="CK20" i="11" s="1"/>
  <c r="CI23" i="11"/>
  <c r="CI24" i="11" s="1"/>
  <c r="CK21" i="10"/>
  <c r="CK22" i="10"/>
  <c r="CL20" i="10" s="1"/>
  <c r="CH20" i="9"/>
  <c r="CG23" i="9"/>
  <c r="CG24" i="9" s="1"/>
  <c r="CI21" i="8"/>
  <c r="CI22" i="8"/>
  <c r="CJ20" i="8" s="1"/>
  <c r="CI23" i="8"/>
  <c r="CI24" i="8" s="1"/>
  <c r="CM20" i="7"/>
  <c r="CL23" i="7"/>
  <c r="CL24" i="7" s="1"/>
  <c r="CK20" i="6"/>
  <c r="CJ23" i="6"/>
  <c r="CJ24" i="6" s="1"/>
  <c r="CI21" i="5"/>
  <c r="CI22" i="5" s="1"/>
  <c r="CI20" i="4"/>
  <c r="CH23" i="4"/>
  <c r="CH24" i="4" s="1"/>
  <c r="CN20" i="2"/>
  <c r="CM23" i="2"/>
  <c r="CM24" i="2" s="1"/>
  <c r="CN20" i="3"/>
  <c r="CM23" i="3"/>
  <c r="CM24" i="3" s="1"/>
  <c r="CJ20" i="5" l="1"/>
  <c r="CI23" i="5"/>
  <c r="CI24" i="5" s="1"/>
  <c r="CI21" i="13"/>
  <c r="CI22" i="13"/>
  <c r="CJ20" i="13" s="1"/>
  <c r="CI23" i="13"/>
  <c r="CI24" i="13" s="1"/>
  <c r="CL20" i="12"/>
  <c r="CK23" i="12"/>
  <c r="CK24" i="12" s="1"/>
  <c r="CK21" i="11"/>
  <c r="CK22" i="11" s="1"/>
  <c r="CJ23" i="11"/>
  <c r="CJ24" i="11" s="1"/>
  <c r="CL21" i="10"/>
  <c r="CL22" i="10" s="1"/>
  <c r="CK23" i="10"/>
  <c r="CK24" i="10" s="1"/>
  <c r="CH21" i="9"/>
  <c r="CH22" i="9" s="1"/>
  <c r="CJ21" i="8"/>
  <c r="CJ22" i="8" s="1"/>
  <c r="CM21" i="7"/>
  <c r="CM22" i="7" s="1"/>
  <c r="CK21" i="6"/>
  <c r="CK22" i="6" s="1"/>
  <c r="CJ21" i="5"/>
  <c r="CJ22" i="5" s="1"/>
  <c r="CI21" i="4"/>
  <c r="CI22" i="4"/>
  <c r="CJ20" i="4" s="1"/>
  <c r="CN21" i="2"/>
  <c r="CN22" i="2"/>
  <c r="CO20" i="2" s="1"/>
  <c r="CN21" i="3"/>
  <c r="CN22" i="3" s="1"/>
  <c r="CO20" i="3" s="1"/>
  <c r="CJ21" i="13" l="1"/>
  <c r="CJ22" i="13" s="1"/>
  <c r="CL21" i="12"/>
  <c r="CL22" i="12" s="1"/>
  <c r="CL20" i="11"/>
  <c r="CK23" i="11"/>
  <c r="CK24" i="11" s="1"/>
  <c r="CM20" i="10"/>
  <c r="CL23" i="10"/>
  <c r="CL24" i="10" s="1"/>
  <c r="CI20" i="9"/>
  <c r="CH23" i="9"/>
  <c r="CH24" i="9" s="1"/>
  <c r="CK20" i="8"/>
  <c r="CJ23" i="8"/>
  <c r="CJ24" i="8" s="1"/>
  <c r="CN20" i="7"/>
  <c r="CM23" i="7"/>
  <c r="CM24" i="7" s="1"/>
  <c r="CL20" i="6"/>
  <c r="CK23" i="6"/>
  <c r="CK24" i="6" s="1"/>
  <c r="CK20" i="5"/>
  <c r="CJ23" i="5"/>
  <c r="CJ24" i="5" s="1"/>
  <c r="CJ21" i="4"/>
  <c r="CJ22" i="4" s="1"/>
  <c r="CI23" i="4"/>
  <c r="CI24" i="4" s="1"/>
  <c r="CN23" i="2"/>
  <c r="CN24" i="2" s="1"/>
  <c r="CO21" i="2"/>
  <c r="CO22" i="2" s="1"/>
  <c r="CO23" i="2" s="1"/>
  <c r="CO24" i="2" s="1"/>
  <c r="CO21" i="3"/>
  <c r="CO22" i="3" s="1"/>
  <c r="CO23" i="3" s="1"/>
  <c r="CO24" i="3" s="1"/>
  <c r="CN23" i="3"/>
  <c r="CN24" i="3" s="1"/>
  <c r="CK20" i="13" l="1"/>
  <c r="CJ23" i="13"/>
  <c r="CJ24" i="13" s="1"/>
  <c r="CM20" i="12"/>
  <c r="CL23" i="12"/>
  <c r="CL24" i="12" s="1"/>
  <c r="CL21" i="11"/>
  <c r="CL22" i="11" s="1"/>
  <c r="CM21" i="10"/>
  <c r="CM22" i="10" s="1"/>
  <c r="CI21" i="9"/>
  <c r="CI22" i="9" s="1"/>
  <c r="CJ20" i="9" s="1"/>
  <c r="CK21" i="8"/>
  <c r="CK22" i="8" s="1"/>
  <c r="CN21" i="7"/>
  <c r="CN22" i="7" s="1"/>
  <c r="CL21" i="6"/>
  <c r="CL22" i="6" s="1"/>
  <c r="CK21" i="5"/>
  <c r="CK22" i="5" s="1"/>
  <c r="CK20" i="4"/>
  <c r="CJ23" i="4"/>
  <c r="CJ24" i="4" s="1"/>
  <c r="CK21" i="13" l="1"/>
  <c r="CK22" i="13" s="1"/>
  <c r="CM21" i="12"/>
  <c r="CM22" i="12" s="1"/>
  <c r="CM20" i="11"/>
  <c r="CL23" i="11"/>
  <c r="CL24" i="11" s="1"/>
  <c r="CN20" i="10"/>
  <c r="CM23" i="10"/>
  <c r="CM24" i="10" s="1"/>
  <c r="CJ21" i="9"/>
  <c r="CJ22" i="9" s="1"/>
  <c r="CI23" i="9"/>
  <c r="CI24" i="9" s="1"/>
  <c r="CL20" i="8"/>
  <c r="CK23" i="8"/>
  <c r="CK24" i="8" s="1"/>
  <c r="CO20" i="7"/>
  <c r="CN23" i="7"/>
  <c r="CN24" i="7" s="1"/>
  <c r="CM20" i="6"/>
  <c r="CL23" i="6"/>
  <c r="CL24" i="6" s="1"/>
  <c r="CL20" i="5"/>
  <c r="CK23" i="5"/>
  <c r="CK24" i="5" s="1"/>
  <c r="CK21" i="4"/>
  <c r="CK22" i="4" s="1"/>
  <c r="CL20" i="13" l="1"/>
  <c r="CK23" i="13"/>
  <c r="CK24" i="13" s="1"/>
  <c r="CN20" i="12"/>
  <c r="CM23" i="12"/>
  <c r="CM24" i="12" s="1"/>
  <c r="CM21" i="11"/>
  <c r="CM22" i="11" s="1"/>
  <c r="CN21" i="10"/>
  <c r="CN22" i="10" s="1"/>
  <c r="CK20" i="9"/>
  <c r="CJ23" i="9"/>
  <c r="CJ24" i="9" s="1"/>
  <c r="CL21" i="8"/>
  <c r="CL22" i="8" s="1"/>
  <c r="CO21" i="7"/>
  <c r="CO22" i="7" s="1"/>
  <c r="CO23" i="7" s="1"/>
  <c r="CO24" i="7" s="1"/>
  <c r="CM21" i="6"/>
  <c r="CM22" i="6" s="1"/>
  <c r="CL21" i="5"/>
  <c r="CL22" i="5" s="1"/>
  <c r="CL20" i="4"/>
  <c r="CK23" i="4"/>
  <c r="CK24" i="4" s="1"/>
  <c r="CL21" i="13" l="1"/>
  <c r="CL22" i="13" s="1"/>
  <c r="CN21" i="12"/>
  <c r="CN22" i="12" s="1"/>
  <c r="CN20" i="11"/>
  <c r="CM23" i="11"/>
  <c r="CM24" i="11" s="1"/>
  <c r="CO20" i="10"/>
  <c r="CN23" i="10"/>
  <c r="CN24" i="10" s="1"/>
  <c r="CK21" i="9"/>
  <c r="CK22" i="9" s="1"/>
  <c r="CM20" i="8"/>
  <c r="CL23" i="8"/>
  <c r="CL24" i="8" s="1"/>
  <c r="CN20" i="6"/>
  <c r="CM23" i="6"/>
  <c r="CM24" i="6" s="1"/>
  <c r="CM20" i="5"/>
  <c r="CL23" i="5"/>
  <c r="CL24" i="5" s="1"/>
  <c r="CL21" i="4"/>
  <c r="CL22" i="4" s="1"/>
  <c r="CM20" i="13" l="1"/>
  <c r="CL23" i="13"/>
  <c r="CL24" i="13" s="1"/>
  <c r="CO20" i="12"/>
  <c r="CN23" i="12"/>
  <c r="CN24" i="12" s="1"/>
  <c r="CN21" i="11"/>
  <c r="CN22" i="11" s="1"/>
  <c r="CO21" i="10"/>
  <c r="CO22" i="10" s="1"/>
  <c r="CO23" i="10" s="1"/>
  <c r="CO24" i="10" s="1"/>
  <c r="CL20" i="9"/>
  <c r="CK23" i="9"/>
  <c r="CK24" i="9" s="1"/>
  <c r="CM21" i="8"/>
  <c r="CM22" i="8" s="1"/>
  <c r="CN21" i="6"/>
  <c r="CN22" i="6" s="1"/>
  <c r="CM21" i="5"/>
  <c r="CM22" i="5" s="1"/>
  <c r="CM20" i="4"/>
  <c r="CL23" i="4"/>
  <c r="CL24" i="4" s="1"/>
  <c r="CM21" i="13" l="1"/>
  <c r="CM22" i="13" s="1"/>
  <c r="CO21" i="12"/>
  <c r="CO22" i="12" s="1"/>
  <c r="CO23" i="12" s="1"/>
  <c r="CO24" i="12" s="1"/>
  <c r="CO20" i="11"/>
  <c r="CN23" i="11"/>
  <c r="CN24" i="11" s="1"/>
  <c r="CL21" i="9"/>
  <c r="CL22" i="9" s="1"/>
  <c r="CN20" i="8"/>
  <c r="CM23" i="8"/>
  <c r="CM24" i="8" s="1"/>
  <c r="CO20" i="6"/>
  <c r="CN23" i="6"/>
  <c r="CN24" i="6" s="1"/>
  <c r="CN20" i="5"/>
  <c r="CM23" i="5"/>
  <c r="CM24" i="5" s="1"/>
  <c r="CM21" i="4"/>
  <c r="CM22" i="4" s="1"/>
  <c r="CN20" i="13" l="1"/>
  <c r="CM23" i="13"/>
  <c r="CM24" i="13" s="1"/>
  <c r="CO21" i="11"/>
  <c r="CO22" i="11" s="1"/>
  <c r="CO23" i="11" s="1"/>
  <c r="CO24" i="11" s="1"/>
  <c r="CM20" i="9"/>
  <c r="CL23" i="9"/>
  <c r="CL24" i="9" s="1"/>
  <c r="CN21" i="8"/>
  <c r="CN22" i="8" s="1"/>
  <c r="CO21" i="6"/>
  <c r="CO22" i="6" s="1"/>
  <c r="CO23" i="6" s="1"/>
  <c r="CO24" i="6" s="1"/>
  <c r="CN21" i="5"/>
  <c r="CN22" i="5" s="1"/>
  <c r="CN20" i="4"/>
  <c r="CM23" i="4"/>
  <c r="CM24" i="4" s="1"/>
  <c r="CN21" i="13" l="1"/>
  <c r="CN22" i="13" s="1"/>
  <c r="CM21" i="9"/>
  <c r="CM22" i="9" s="1"/>
  <c r="CO20" i="8"/>
  <c r="CN23" i="8"/>
  <c r="CN24" i="8" s="1"/>
  <c r="CO20" i="5"/>
  <c r="CN23" i="5"/>
  <c r="CN24" i="5" s="1"/>
  <c r="CN21" i="4"/>
  <c r="CN22" i="4" s="1"/>
  <c r="CO20" i="13" l="1"/>
  <c r="CN23" i="13"/>
  <c r="CN24" i="13" s="1"/>
  <c r="CN20" i="9"/>
  <c r="CM23" i="9"/>
  <c r="CM24" i="9" s="1"/>
  <c r="CO21" i="8"/>
  <c r="CO22" i="8" s="1"/>
  <c r="CO23" i="8" s="1"/>
  <c r="CO24" i="8" s="1"/>
  <c r="CO21" i="5"/>
  <c r="CO22" i="5" s="1"/>
  <c r="CO23" i="5" s="1"/>
  <c r="CO24" i="5" s="1"/>
  <c r="CO20" i="4"/>
  <c r="CN23" i="4"/>
  <c r="CN24" i="4" s="1"/>
  <c r="CO21" i="13" l="1"/>
  <c r="CO22" i="13" s="1"/>
  <c r="CO23" i="13" s="1"/>
  <c r="CO24" i="13" s="1"/>
  <c r="CN21" i="9"/>
  <c r="CN22" i="9" s="1"/>
  <c r="CO21" i="4"/>
  <c r="CO22" i="4" s="1"/>
  <c r="CO23" i="4" s="1"/>
  <c r="CO24" i="4" s="1"/>
  <c r="CO20" i="9" l="1"/>
  <c r="CN23" i="9"/>
  <c r="CN24" i="9" s="1"/>
  <c r="CO21" i="9" l="1"/>
  <c r="CO22" i="9" s="1"/>
  <c r="CO23" i="9" s="1"/>
  <c r="CO24" i="9" s="1"/>
</calcChain>
</file>

<file path=xl/sharedStrings.xml><?xml version="1.0" encoding="utf-8"?>
<sst xmlns="http://schemas.openxmlformats.org/spreadsheetml/2006/main" count="31048" uniqueCount="314">
  <si>
    <t>Cost Profile WRMP24 Table</t>
  </si>
  <si>
    <t>Water Company</t>
  </si>
  <si>
    <t>Northumbrian Water</t>
  </si>
  <si>
    <t>Version</t>
  </si>
  <si>
    <t>Back to title page</t>
  </si>
  <si>
    <t xml:space="preserve">Table 5a: WC Level - Option Level Cost Profile Table </t>
  </si>
  <si>
    <t>Table Instruction</t>
  </si>
  <si>
    <t>Option ID</t>
  </si>
  <si>
    <t>Option Name</t>
  </si>
  <si>
    <t>Cost Metric 
(£m)</t>
  </si>
  <si>
    <t>Cost Sub-metric (£m)</t>
  </si>
  <si>
    <r>
      <t xml:space="preserve">Asset Life:
</t>
    </r>
    <r>
      <rPr>
        <sz val="11"/>
        <color rgb="FF000000"/>
        <rFont val="Arial"/>
        <family val="2"/>
      </rPr>
      <t xml:space="preserve">Estimated average number of years an asset is considered useable before its value is fully depreciated. 
</t>
    </r>
  </si>
  <si>
    <t>Total/Fixed/Variable</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</si>
  <si>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</si>
  <si>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</si>
  <si>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</si>
  <si>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</si>
  <si>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</si>
  <si>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</si>
  <si>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</si>
  <si>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</si>
  <si>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</si>
  <si>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</si>
  <si>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</si>
  <si>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</si>
  <si>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</si>
  <si>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</si>
  <si>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</si>
  <si>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</si>
  <si>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</si>
  <si>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</si>
  <si>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</si>
  <si>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</si>
  <si>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</si>
  <si>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</si>
  <si>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</si>
  <si>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</si>
  <si>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</si>
  <si>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</si>
  <si>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</si>
  <si>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</si>
  <si>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</si>
  <si>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</si>
  <si>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</si>
  <si>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</si>
  <si>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</si>
  <si>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</si>
  <si>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</si>
  <si>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</si>
  <si>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</si>
  <si>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</si>
  <si>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</si>
  <si>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</si>
  <si>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</si>
  <si>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</si>
  <si>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</si>
  <si>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</si>
  <si>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</si>
  <si>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2064-65</t>
  </si>
  <si>
    <t>2065-66</t>
  </si>
  <si>
    <t>2066-67</t>
  </si>
  <si>
    <t>2067-68</t>
  </si>
  <si>
    <t>2068-69</t>
  </si>
  <si>
    <t>2069-70</t>
  </si>
  <si>
    <t>2070-71</t>
  </si>
  <si>
    <t>2071-72</t>
  </si>
  <si>
    <t>2072-73</t>
  </si>
  <si>
    <t>2073-74</t>
  </si>
  <si>
    <t>2074-75</t>
  </si>
  <si>
    <t>2075-76</t>
  </si>
  <si>
    <t>2076-77</t>
  </si>
  <si>
    <t>2077-78</t>
  </si>
  <si>
    <t>2078-79</t>
  </si>
  <si>
    <t>2079-80</t>
  </si>
  <si>
    <t>2080-81</t>
  </si>
  <si>
    <t>2081-82</t>
  </si>
  <si>
    <t>2082-83</t>
  </si>
  <si>
    <t>2083-84</t>
  </si>
  <si>
    <t>2084-85</t>
  </si>
  <si>
    <t>2085-86</t>
  </si>
  <si>
    <t>2086-87</t>
  </si>
  <si>
    <t>2087-88</t>
  </si>
  <si>
    <t>2088-89</t>
  </si>
  <si>
    <t>2089-90</t>
  </si>
  <si>
    <t>2090-91</t>
  </si>
  <si>
    <t>2091-92</t>
  </si>
  <si>
    <t>2092-93</t>
  </si>
  <si>
    <t>2093-94</t>
  </si>
  <si>
    <t>2094-95</t>
  </si>
  <si>
    <t>2095-96</t>
  </si>
  <si>
    <t>2096-97</t>
  </si>
  <si>
    <t>2097-98</t>
  </si>
  <si>
    <t>2098-99</t>
  </si>
  <si>
    <t>2099-100</t>
  </si>
  <si>
    <t>2100-01</t>
  </si>
  <si>
    <t>2101-02</t>
  </si>
  <si>
    <t>2102-03</t>
  </si>
  <si>
    <t>2103-04</t>
  </si>
  <si>
    <t>2104-05</t>
  </si>
  <si>
    <t>Complete for all options (Feasible and preferred)</t>
  </si>
  <si>
    <t xml:space="preserve">Capex </t>
  </si>
  <si>
    <t>Total</t>
  </si>
  <si>
    <t>WEF Medium</t>
  </si>
  <si>
    <t>Medium scenario</t>
  </si>
  <si>
    <t>Opex</t>
  </si>
  <si>
    <t xml:space="preserve">Total </t>
  </si>
  <si>
    <t>Financing Cost</t>
  </si>
  <si>
    <t xml:space="preserve">Discount Rate </t>
  </si>
  <si>
    <t>Discount Factor</t>
  </si>
  <si>
    <t>Capex</t>
  </si>
  <si>
    <t>Costed Risk</t>
  </si>
  <si>
    <t>Fixed</t>
  </si>
  <si>
    <t>Optimism Bias</t>
  </si>
  <si>
    <t>Net Present Cost (NPC)</t>
  </si>
  <si>
    <t>Total NPC</t>
  </si>
  <si>
    <t>2049/50</t>
  </si>
  <si>
    <t>Regulatory Capital Values</t>
  </si>
  <si>
    <t>RCV at start of year</t>
  </si>
  <si>
    <t>Asset life</t>
  </si>
  <si>
    <t>Depreciation</t>
  </si>
  <si>
    <t>RCV at end of year</t>
  </si>
  <si>
    <t>Mid-year RCV</t>
  </si>
  <si>
    <t>WACC</t>
  </si>
  <si>
    <t>Financing Cost (includes depreciation)</t>
  </si>
  <si>
    <t xml:space="preserve">Table 5b: WC Level - Option Level Unit Cost Profile Table </t>
  </si>
  <si>
    <t xml:space="preserve">Complete for all options  &gt;£100m (Feasible and preferred) </t>
  </si>
  <si>
    <t>Cost</t>
  </si>
  <si>
    <t>Variable</t>
  </si>
  <si>
    <t>Land (Non depreciating)</t>
  </si>
  <si>
    <t>Planning and Development (Non depreciating)</t>
  </si>
  <si>
    <t>Other Non-Depreciating Assets (Non depreciating)</t>
  </si>
  <si>
    <t>Process-Related Carbon Media Including GAC</t>
  </si>
  <si>
    <t>Vehicles</t>
  </si>
  <si>
    <t xml:space="preserve">Computers and Data Logging </t>
  </si>
  <si>
    <t xml:space="preserve">Fencing </t>
  </si>
  <si>
    <t xml:space="preserve">Domestic Meters </t>
  </si>
  <si>
    <t xml:space="preserve">Building Services </t>
  </si>
  <si>
    <t xml:space="preserve">Membranes </t>
  </si>
  <si>
    <t xml:space="preserve">ICA (Instrumentation, Control &amp; Automation) </t>
  </si>
  <si>
    <t xml:space="preserve">Plant and Machinery </t>
  </si>
  <si>
    <t xml:space="preserve">M&amp;E (Mechanical and Electrical) Works on Pumping Stations and Treatment Works </t>
  </si>
  <si>
    <t xml:space="preserve">Raw Water and District Meters </t>
  </si>
  <si>
    <t xml:space="preserve">Power Supply </t>
  </si>
  <si>
    <t xml:space="preserve">Steel/Timber/GRP Structures </t>
  </si>
  <si>
    <t xml:space="preserve">Landscaping/Environmental Works </t>
  </si>
  <si>
    <t xml:space="preserve">Borehole Screening and Casing </t>
  </si>
  <si>
    <t xml:space="preserve">Bridges </t>
  </si>
  <si>
    <t xml:space="preserve">Brick/Concrete Office Structures </t>
  </si>
  <si>
    <t xml:space="preserve">Treatment and Pumping Station Civils (incl. Intakes) </t>
  </si>
  <si>
    <t xml:space="preserve">Roads and Car Parks </t>
  </si>
  <si>
    <t xml:space="preserve">Water Towers </t>
  </si>
  <si>
    <t xml:space="preserve">Borehole Installation </t>
  </si>
  <si>
    <t xml:space="preserve">Headworks/Valves </t>
  </si>
  <si>
    <t xml:space="preserve">Underwater Assets </t>
  </si>
  <si>
    <t xml:space="preserve">Reinforced Concrete Tanks / Service Reservoirs </t>
  </si>
  <si>
    <t xml:space="preserve">Weirs </t>
  </si>
  <si>
    <t xml:space="preserve">Pipelines </t>
  </si>
  <si>
    <t xml:space="preserve">Tunnels </t>
  </si>
  <si>
    <t xml:space="preserve">Aqueducts </t>
  </si>
  <si>
    <t xml:space="preserve">Embankment Works </t>
  </si>
  <si>
    <t>Freeform row 1</t>
  </si>
  <si>
    <t>Freeform row 2</t>
  </si>
  <si>
    <t>Freeform row x</t>
  </si>
  <si>
    <t>Table 5c: Financing Cost - Worked Example</t>
  </si>
  <si>
    <t> </t>
  </si>
  <si>
    <t>Inputs</t>
  </si>
  <si>
    <t>[A]</t>
  </si>
  <si>
    <t>Discount Rate</t>
  </si>
  <si>
    <t>[B]</t>
  </si>
  <si>
    <t>[C]</t>
  </si>
  <si>
    <t>Asset Life</t>
  </si>
  <si>
    <t>[D]</t>
  </si>
  <si>
    <t>Year 1 capex</t>
  </si>
  <si>
    <t>[E]</t>
  </si>
  <si>
    <t>Depreciation Factor</t>
  </si>
  <si>
    <t>Year 1</t>
  </si>
  <si>
    <t>Year 2</t>
  </si>
  <si>
    <t>Year 3</t>
  </si>
  <si>
    <t>Year 4</t>
  </si>
  <si>
    <t>Year 5</t>
  </si>
  <si>
    <t>Calculation</t>
  </si>
  <si>
    <t>[F]</t>
  </si>
  <si>
    <t>1 / [(1 + [A]) ^ t ]</t>
  </si>
  <si>
    <t>Worked Example</t>
  </si>
  <si>
    <t>Unit</t>
  </si>
  <si>
    <t>[G]</t>
  </si>
  <si>
    <t>£000s</t>
  </si>
  <si>
    <r>
      <t>=[I]</t>
    </r>
    <r>
      <rPr>
        <sz val="8"/>
        <color theme="1"/>
        <rFont val="Arial"/>
        <family val="2"/>
      </rPr>
      <t>t-1</t>
    </r>
    <r>
      <rPr>
        <sz val="10"/>
        <color theme="1"/>
        <rFont val="Arial"/>
        <family val="2"/>
      </rPr>
      <t xml:space="preserve"> for t &gt; 1</t>
    </r>
  </si>
  <si>
    <t>[H]</t>
  </si>
  <si>
    <t>[G] x [E]</t>
  </si>
  <si>
    <t>[I]</t>
  </si>
  <si>
    <t>[G]-[H]</t>
  </si>
  <si>
    <t>[J]</t>
  </si>
  <si>
    <t>AVERAGE [G],[I]</t>
  </si>
  <si>
    <t>[K]</t>
  </si>
  <si>
    <t>( [J] x [B]) + [H]</t>
  </si>
  <si>
    <t>[L]</t>
  </si>
  <si>
    <t>Discounted Financing Cost</t>
  </si>
  <si>
    <t>[K] x [F]</t>
  </si>
  <si>
    <t>[M]</t>
  </si>
  <si>
    <t>NPV Financing Cost</t>
  </si>
  <si>
    <t>∑ [L]</t>
  </si>
  <si>
    <t xml:space="preserve">To calculate financing costs as a stream of annual costs over the life of the option, follow an approach based on the Regulated Capital Value and Net Book Value (NBV) of capital assets. In this approach, the full NBV of an asset is added to the RCV at the start of the first year of the period, and is reduced incrementally by a constant amount in each subsequent year to zero as its value depreciates, giving an annual "net capital value". If the asset is renewed at the end of its useful life, the full NBV is incurred again and the depreciation cycle renews. Annual financing costs are calculated by applying the WACC to the annual net capital value amount (the RCV adjusted for depreciation), and adding back depreciation. These annual financing costs are then discounted using the standard declining long-term discount rate (STPR) reported in the HM Treasury Green Book. 
The worked example shows the calculation for an asset with an NBV of £1,000 and an asset life of five years, depreciating at a constant rate of £200,000 per year. In Year 1, the average net capital value is £900,000 after adjusting for depreciation. The financing cost is calculated by applying the WACC (2.92% in this example) to the £900,000 and then adding back depreciation, resulting in a total of £226,000. That financing cost is then discounted using the discount rate (in this case, 3.5% for all five years - the rate will change for longer time horizons as per Green Book guidance), and the sum of the stream of discounted costs results in a total NPV of financing costs of £971,000. Note that the NPV will be lower when the discount rate is greater than the WACC. 
</t>
  </si>
  <si>
    <t>WEF Low</t>
  </si>
  <si>
    <t>Low scenario</t>
  </si>
  <si>
    <t>WEF Low 1</t>
  </si>
  <si>
    <t>Top 5% Highest Users Visits</t>
  </si>
  <si>
    <t>WEF Low 2</t>
  </si>
  <si>
    <t>Internal leakage repair - visits</t>
  </si>
  <si>
    <t>WEF Low 3</t>
  </si>
  <si>
    <t>Find and Fix Teams - bulk supply</t>
  </si>
  <si>
    <t>WEF Low 4</t>
  </si>
  <si>
    <t>New Homes - Flow restrictions</t>
  </si>
  <si>
    <t>WEF Low 5</t>
  </si>
  <si>
    <t>Older Homes - Flow restrictions</t>
  </si>
  <si>
    <t>WEF Low 6</t>
  </si>
  <si>
    <t>Unmeasured Property Engagement</t>
  </si>
  <si>
    <t>WEF Med 1</t>
  </si>
  <si>
    <t>WEF Med 2</t>
  </si>
  <si>
    <t>Internal leakage repair - education</t>
  </si>
  <si>
    <t>WEF Med 3</t>
  </si>
  <si>
    <t>Internal leakage repair - visits (only for those on affordability tariff)</t>
  </si>
  <si>
    <t>WEF Med 4</t>
  </si>
  <si>
    <t>Internal leakage repair - visits (chargeable)</t>
  </si>
  <si>
    <t>WEF Med 5</t>
  </si>
  <si>
    <t>WEF Med 6</t>
  </si>
  <si>
    <t>Educational interactions</t>
  </si>
  <si>
    <t>WEF Med 7</t>
  </si>
  <si>
    <t>Toilet Rebates</t>
  </si>
  <si>
    <t>WEF Med 8</t>
  </si>
  <si>
    <t>WEF Med 9</t>
  </si>
  <si>
    <t>WEF Med 10</t>
  </si>
  <si>
    <t>National Campaign</t>
  </si>
  <si>
    <t>WEF Med 11</t>
  </si>
  <si>
    <t>WEF Med 12</t>
  </si>
  <si>
    <t>Digital Engagement</t>
  </si>
  <si>
    <t>WEF High</t>
  </si>
  <si>
    <t>High scenario</t>
  </si>
  <si>
    <t>WEF High 1</t>
  </si>
  <si>
    <t>WEF High 2</t>
  </si>
  <si>
    <t>WEF High 3</t>
  </si>
  <si>
    <t>WEF High 4</t>
  </si>
  <si>
    <t>WEF High 5</t>
  </si>
  <si>
    <t>WEF High 6</t>
  </si>
  <si>
    <t>WEF High 7</t>
  </si>
  <si>
    <t>WEF High 8</t>
  </si>
  <si>
    <t>WEF High 9</t>
  </si>
  <si>
    <t>WEF High 10</t>
  </si>
  <si>
    <t>WEF High 11</t>
  </si>
  <si>
    <t>WEF High 12</t>
  </si>
  <si>
    <t>HH Smart</t>
  </si>
  <si>
    <t>Smart scenario</t>
  </si>
  <si>
    <t>WEF Smart 1</t>
  </si>
  <si>
    <t>Flow restrictor install along with smart meter install - compulsory/opt out</t>
  </si>
  <si>
    <t>WEF Smart 2</t>
  </si>
  <si>
    <t>Education through engagement on door step at point of meter install</t>
  </si>
  <si>
    <t>WEF Smart 3</t>
  </si>
  <si>
    <t>Education through leave behind at point of install</t>
  </si>
  <si>
    <t>WEF Smart 4</t>
  </si>
  <si>
    <t>Leak repair (toilet) at point of install</t>
  </si>
  <si>
    <t>WEF Smart 5</t>
  </si>
  <si>
    <t>Leak repair (taps, boiler overflow) at point of install</t>
  </si>
  <si>
    <t>WEF Smart 6</t>
  </si>
  <si>
    <t>Leak check at point of install - no repair completed</t>
  </si>
  <si>
    <t>WEF Smart 7</t>
  </si>
  <si>
    <t>Water saving product installation at point of install - tap inserts, shower timer etc</t>
  </si>
  <si>
    <t>WEF Smart 8</t>
  </si>
  <si>
    <t>Water Saving Visit at point of install for high water using properties</t>
  </si>
  <si>
    <t xml:space="preserve">NHH </t>
  </si>
  <si>
    <t>NHH scenario</t>
  </si>
  <si>
    <t>WE NHH 1</t>
  </si>
  <si>
    <t>Customer side leakage education</t>
  </si>
  <si>
    <t>WE NHH 2</t>
  </si>
  <si>
    <t>Find &amp; Fix - Leaky Loos (NHH self checks/repair)</t>
  </si>
  <si>
    <t>WE NHH 3</t>
  </si>
  <si>
    <t>Find and Fix - Leaky Loos (NHH contractors/cleaners - free repair)</t>
  </si>
  <si>
    <t>WE NHH 4</t>
  </si>
  <si>
    <t>Garden centre changes</t>
  </si>
  <si>
    <t>WE NHH 5</t>
  </si>
  <si>
    <t>Domestic use Self-serve</t>
  </si>
  <si>
    <t>WE NHH 6</t>
  </si>
  <si>
    <t>Alerts for NHH - customer specific</t>
  </si>
  <si>
    <t>WE NHH 7</t>
  </si>
  <si>
    <t>Educational Building retrofit and reviews (University/College)</t>
  </si>
  <si>
    <t>WE NHH 8</t>
  </si>
  <si>
    <t>Free Water Efficiency Assessments for NHHs</t>
  </si>
  <si>
    <t>WE NHH 9</t>
  </si>
  <si>
    <t>Free Water Efficiency Visits for NHHs</t>
  </si>
  <si>
    <t>WE NHH 10</t>
  </si>
  <si>
    <t>Hairdresser Visits</t>
  </si>
  <si>
    <t>WE NHH 11</t>
  </si>
  <si>
    <t>Hotel Visits</t>
  </si>
  <si>
    <t>WE NHH 12</t>
  </si>
  <si>
    <t>Leak investigation</t>
  </si>
  <si>
    <t>WE NHH 13</t>
  </si>
  <si>
    <t>Leisure Centre Visits</t>
  </si>
  <si>
    <t>WE NHH 14</t>
  </si>
  <si>
    <t>Multi-business site Visits</t>
  </si>
  <si>
    <t>WE NHH 15</t>
  </si>
  <si>
    <t>Office Visits</t>
  </si>
  <si>
    <t>WE NHH 16</t>
  </si>
  <si>
    <t>Pub Visits</t>
  </si>
  <si>
    <t>WE NHH 17</t>
  </si>
  <si>
    <t>Restaurant Visits</t>
  </si>
  <si>
    <t>WE NHH 18</t>
  </si>
  <si>
    <t>School Visits</t>
  </si>
  <si>
    <t>WE NHH 19</t>
  </si>
  <si>
    <t>Shop Visits</t>
  </si>
  <si>
    <t>WE NHH 20</t>
  </si>
  <si>
    <t>Toilet replacements</t>
  </si>
  <si>
    <t>WE NHH 21</t>
  </si>
  <si>
    <t>Specialist Industrial Consultancy</t>
  </si>
  <si>
    <t>WE NHH 22</t>
  </si>
  <si>
    <t>Golf course water efficiency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</si>
</sst>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quot;£&quot;#,##0_);[Red]\(&quot;£&quot;#,##0\)"/>
    <numFmt numFmtId="165" formatCode="&quot;£&quot;#,##0"/>
    <numFmt numFmtId="166" formatCode="_-* #,##0_-;\-* #,##0_-;_-* &quot;-&quot;??_-;_-@_-"/>
  </numFmts>
  <fonts count="25" x14ac:knownFonts="1">
    <font>
      <sz val="11"/>
      <color theme="1"/>
      <name val="Calibri"/>
      <family val="2"/>
      <scheme val="minor"/>
    </font>
    <font>
      <u/>
      <sz val="11"/>
      <color theme="10"/>
      <name val="Calibri"/>
      <family val="2"/>
      <scheme val="minor"/>
    </font>
    <font>
      <sz val="11"/>
      <color theme="1"/>
      <name val="Arial"/>
      <family val="2"/>
    </font>
    <font>
      <b/>
      <sz val="11"/>
      <color rgb="FFFF0000"/>
      <name val="Arial"/>
      <family val="2"/>
    </font>
    <font>
      <b/>
      <sz val="11"/>
      <color theme="1"/>
      <name val="Arial"/>
      <family val="2"/>
    </font>
    <font>
      <sz val="11"/>
      <color rgb="FFFF0000"/>
      <name val="Arial"/>
      <family val="2"/>
    </font>
    <font>
      <sz val="12"/>
      <color theme="1"/>
      <name val="Arial"/>
      <family val="2"/>
    </font>
    <font>
      <b/>
      <u/>
      <sz val="11"/>
      <color indexed="12"/>
      <name val="Arial"/>
      <family val="2"/>
    </font>
    <font>
      <sz val="11"/>
      <color rgb="FF000000"/>
      <name val="Arial"/>
      <family val="2"/>
    </font>
    <font>
      <sz val="10"/>
      <name val="Arial"/>
      <family val="2"/>
    </font>
    <font>
      <b/>
      <sz val="11"/>
      <name val="Arial"/>
      <family val="2"/>
    </font>
    <font>
      <b/>
      <sz val="11"/>
      <color rgb="FF000000"/>
      <name val="Arial"/>
      <family val="2"/>
    </font>
    <font>
      <sz val="11"/>
      <name val="Arial"/>
      <family val="2"/>
    </font>
    <font>
      <sz val="8"/>
      <name val="Arial"/>
      <family val="2"/>
    </font>
    <font>
      <sz val="11"/>
      <color rgb="FF000000"/>
      <name val="Calibri"/>
      <family val="2"/>
    </font>
    <font>
      <i/>
      <sz val="11"/>
      <color rgb="FF000000"/>
      <name val="Arial"/>
      <family val="2"/>
    </font>
    <font>
      <sz val="10"/>
      <color theme="1"/>
      <name val="Arial"/>
      <family val="2"/>
    </font>
    <font>
      <b/>
      <sz val="10"/>
      <color theme="0"/>
      <name val="Arial"/>
      <family val="2"/>
    </font>
    <font>
      <b/>
      <sz val="10"/>
      <color theme="1"/>
      <name val="Arial"/>
      <family val="2"/>
    </font>
    <font>
      <b/>
      <sz val="10"/>
      <name val="Arial"/>
      <family val="2"/>
    </font>
    <font>
      <sz val="8"/>
      <color theme="1"/>
      <name val="Arial"/>
      <family val="2"/>
    </font>
    <font>
      <sz val="14"/>
      <color theme="1"/>
      <name val="Arial"/>
      <family val="2"/>
    </font>
    <font>
      <sz val="11"/>
      <color theme="1"/>
      <name val="Calibri"/>
      <family val="2"/>
      <scheme val="minor"/>
    </font>
    <font>
      <b/>
      <sz val="14"/>
      <color theme="1"/>
      <name val="Arial"/>
      <family val="2"/>
    </font>
    <font>
      <b/>
      <sz val="14"/>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rgb="FFC0C0C0"/>
        <bgColor rgb="FF000000"/>
      </patternFill>
    </fill>
    <fill>
      <patternFill patternType="solid">
        <fgColor theme="7" tint="0.39997558519241921"/>
        <bgColor indexed="64"/>
      </patternFill>
    </fill>
    <fill>
      <patternFill patternType="solid">
        <fgColor theme="7" tint="0.79998168889431442"/>
        <bgColor indexed="64"/>
      </patternFill>
    </fill>
    <fill>
      <patternFill patternType="solid">
        <fgColor rgb="FF002060"/>
        <bgColor indexed="64"/>
      </patternFill>
    </fill>
    <fill>
      <patternFill patternType="solid">
        <fgColor theme="4" tint="0.79998168889431442"/>
        <bgColor indexed="64"/>
      </patternFill>
    </fill>
    <fill>
      <patternFill patternType="solid">
        <fgColor rgb="FF92D050"/>
        <bgColor indexed="64"/>
      </patternFill>
    </fill>
  </fills>
  <borders count="55">
    <border>
      <left/>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s>
  <cellStyleXfs count="6">
    <xf numFmtId="0" fontId="0" fillId="0" borderId="0"/>
    <xf numFmtId="0" fontId="1" fillId="0" borderId="0" applyNumberFormat="0" applyFill="0" applyBorder="0" applyAlignment="0" applyProtection="0"/>
    <xf numFmtId="0" fontId="2" fillId="0" borderId="0"/>
    <xf numFmtId="0" fontId="6" fillId="0" borderId="0"/>
    <xf numFmtId="0" fontId="9" fillId="0" borderId="0"/>
    <xf numFmtId="43" fontId="22" fillId="0" borderId="0" applyFont="0" applyFill="0" applyBorder="0" applyAlignment="0" applyProtection="0"/>
  </cellStyleXfs>
  <cellXfs count="178">
    <xf numFmtId="0" fontId="0" fillId="0" borderId="0" xfId="0"/>
    <xf numFmtId="0" fontId="4" fillId="0" borderId="0" xfId="2" applyFont="1"/>
    <xf numFmtId="0" fontId="2" fillId="0" borderId="0" xfId="2"/>
    <xf numFmtId="0" fontId="2" fillId="2" borderId="1" xfId="3" applyFont="1" applyFill="1" applyBorder="1" applyAlignment="1">
      <alignment horizontal="left" vertical="top"/>
    </xf>
    <xf numFmtId="2" fontId="2" fillId="0" borderId="2" xfId="3" applyNumberFormat="1" applyFont="1" applyBorder="1" applyAlignment="1">
      <alignment horizontal="left" vertical="top" wrapText="1"/>
    </xf>
    <xf numFmtId="0" fontId="2" fillId="2" borderId="3" xfId="3" applyFont="1" applyFill="1" applyBorder="1" applyAlignment="1">
      <alignment horizontal="left" vertical="top"/>
    </xf>
    <xf numFmtId="0" fontId="2" fillId="0" borderId="4" xfId="3" applyFont="1" applyBorder="1" applyAlignment="1">
      <alignment horizontal="left" vertical="top"/>
    </xf>
    <xf numFmtId="0" fontId="2" fillId="0" borderId="0" xfId="3" applyFont="1" applyAlignment="1">
      <alignment horizontal="left" vertical="top"/>
    </xf>
    <xf numFmtId="0" fontId="7" fillId="3" borderId="4" xfId="1" applyFont="1" applyFill="1" applyBorder="1" applyAlignment="1" applyProtection="1">
      <alignment horizontal="left" vertical="center" wrapText="1"/>
    </xf>
    <xf numFmtId="0" fontId="2" fillId="0" borderId="0" xfId="0" applyFont="1" applyAlignment="1">
      <alignment horizontal="left" vertical="center"/>
    </xf>
    <xf numFmtId="0" fontId="8" fillId="0" borderId="0" xfId="2" applyFont="1" applyAlignment="1">
      <alignment horizontal="left" vertical="center" wrapText="1"/>
    </xf>
    <xf numFmtId="0" fontId="10" fillId="0" borderId="6" xfId="2" applyFont="1" applyBorder="1" applyAlignment="1">
      <alignment horizontal="center" vertical="center"/>
    </xf>
    <xf numFmtId="0" fontId="11" fillId="5" borderId="7" xfId="2" applyFont="1" applyFill="1" applyBorder="1" applyAlignment="1">
      <alignment horizontal="left" vertical="center" wrapText="1"/>
    </xf>
    <xf numFmtId="0" fontId="11" fillId="5" borderId="8" xfId="2" applyFont="1" applyFill="1" applyBorder="1" applyAlignment="1">
      <alignment horizontal="left" vertical="center" wrapText="1"/>
    </xf>
    <xf numFmtId="0" fontId="10" fillId="5" borderId="8" xfId="2" applyFont="1" applyFill="1" applyBorder="1" applyAlignment="1">
      <alignment horizontal="left" vertical="center" wrapText="1"/>
    </xf>
    <xf numFmtId="1" fontId="10" fillId="6" borderId="9" xfId="4" applyNumberFormat="1" applyFont="1" applyFill="1" applyBorder="1" applyAlignment="1" applyProtection="1">
      <alignment horizontal="left" vertical="center" wrapText="1"/>
      <protection locked="0"/>
    </xf>
    <xf numFmtId="1" fontId="10" fillId="6" borderId="8" xfId="4" applyNumberFormat="1" applyFont="1" applyFill="1" applyBorder="1" applyAlignment="1" applyProtection="1">
      <alignment horizontal="left" vertical="center" wrapText="1"/>
      <protection locked="0"/>
    </xf>
    <xf numFmtId="1" fontId="10" fillId="6" borderId="10" xfId="4" applyNumberFormat="1" applyFont="1" applyFill="1" applyBorder="1" applyAlignment="1" applyProtection="1">
      <alignment horizontal="left" vertical="center" wrapText="1"/>
      <protection locked="0"/>
    </xf>
    <xf numFmtId="0" fontId="8" fillId="0" borderId="12" xfId="2" applyFont="1" applyBorder="1" applyAlignment="1">
      <alignment horizontal="left" vertical="center" wrapText="1"/>
    </xf>
    <xf numFmtId="0" fontId="8" fillId="0" borderId="13" xfId="2" applyFont="1" applyBorder="1" applyAlignment="1">
      <alignment horizontal="left" vertical="center" wrapText="1"/>
    </xf>
    <xf numFmtId="0" fontId="5" fillId="0" borderId="13" xfId="2" applyFont="1" applyBorder="1" applyAlignment="1">
      <alignment horizontal="left" vertical="center" wrapText="1"/>
    </xf>
    <xf numFmtId="0" fontId="12" fillId="0" borderId="13" xfId="2" applyFont="1" applyBorder="1" applyAlignment="1">
      <alignment horizontal="left" vertical="center" wrapText="1"/>
    </xf>
    <xf numFmtId="0" fontId="11" fillId="2" borderId="13" xfId="2" applyFont="1" applyFill="1" applyBorder="1" applyAlignment="1">
      <alignment horizontal="left" vertical="center" wrapText="1"/>
    </xf>
    <xf numFmtId="0" fontId="2" fillId="2" borderId="13" xfId="2" applyFill="1" applyBorder="1"/>
    <xf numFmtId="0" fontId="2" fillId="0" borderId="13" xfId="2" applyBorder="1"/>
    <xf numFmtId="0" fontId="2" fillId="0" borderId="14" xfId="2" applyBorder="1"/>
    <xf numFmtId="0" fontId="8" fillId="0" borderId="16" xfId="2" applyFont="1" applyBorder="1" applyAlignment="1">
      <alignment horizontal="left" vertical="center" wrapText="1"/>
    </xf>
    <xf numFmtId="0" fontId="8" fillId="0" borderId="17" xfId="2" applyFont="1" applyBorder="1" applyAlignment="1">
      <alignment horizontal="left" vertical="center" wrapText="1"/>
    </xf>
    <xf numFmtId="0" fontId="5" fillId="0" borderId="17" xfId="2" applyFont="1" applyBorder="1" applyAlignment="1">
      <alignment horizontal="left" vertical="center" wrapText="1"/>
    </xf>
    <xf numFmtId="0" fontId="12" fillId="0" borderId="17" xfId="2" applyFont="1" applyBorder="1" applyAlignment="1">
      <alignment horizontal="left" vertical="center" wrapText="1"/>
    </xf>
    <xf numFmtId="0" fontId="11" fillId="2" borderId="17" xfId="2" applyFont="1" applyFill="1" applyBorder="1" applyAlignment="1">
      <alignment horizontal="left" vertical="center" wrapText="1"/>
    </xf>
    <xf numFmtId="0" fontId="2" fillId="2" borderId="17" xfId="2" applyFill="1" applyBorder="1"/>
    <xf numFmtId="0" fontId="2" fillId="0" borderId="17" xfId="2" applyBorder="1"/>
    <xf numFmtId="0" fontId="2" fillId="0" borderId="18" xfId="2" applyBorder="1"/>
    <xf numFmtId="0" fontId="8" fillId="0" borderId="19" xfId="2" applyFont="1" applyBorder="1" applyAlignment="1">
      <alignment horizontal="left" vertical="center" wrapText="1"/>
    </xf>
    <xf numFmtId="0" fontId="11" fillId="2" borderId="19" xfId="2" applyFont="1" applyFill="1" applyBorder="1" applyAlignment="1">
      <alignment horizontal="left" vertical="center" wrapText="1"/>
    </xf>
    <xf numFmtId="0" fontId="8" fillId="3" borderId="16" xfId="2" applyFont="1" applyFill="1" applyBorder="1" applyAlignment="1">
      <alignment horizontal="left" vertical="center" wrapText="1"/>
    </xf>
    <xf numFmtId="0" fontId="8" fillId="3" borderId="17" xfId="2" applyFont="1" applyFill="1" applyBorder="1" applyAlignment="1">
      <alignment horizontal="left" vertical="center" wrapText="1"/>
    </xf>
    <xf numFmtId="0" fontId="12" fillId="3" borderId="17" xfId="2" applyFont="1" applyFill="1" applyBorder="1" applyAlignment="1">
      <alignment horizontal="left" vertical="center" wrapText="1"/>
    </xf>
    <xf numFmtId="0" fontId="11" fillId="2" borderId="20" xfId="2" applyFont="1" applyFill="1" applyBorder="1" applyAlignment="1">
      <alignment horizontal="left" vertical="center" wrapText="1"/>
    </xf>
    <xf numFmtId="0" fontId="2" fillId="2" borderId="20" xfId="2" applyFill="1" applyBorder="1"/>
    <xf numFmtId="0" fontId="2" fillId="3" borderId="21" xfId="2" applyFill="1" applyBorder="1"/>
    <xf numFmtId="0" fontId="2" fillId="0" borderId="22" xfId="2" applyBorder="1"/>
    <xf numFmtId="0" fontId="2" fillId="3" borderId="0" xfId="2" applyFill="1"/>
    <xf numFmtId="0" fontId="3" fillId="3" borderId="0" xfId="2" applyFont="1" applyFill="1" applyAlignment="1">
      <alignment horizontal="center" vertical="top" wrapText="1"/>
    </xf>
    <xf numFmtId="0" fontId="8" fillId="3" borderId="0" xfId="2" applyFont="1" applyFill="1" applyAlignment="1">
      <alignment horizontal="left" vertical="center" wrapText="1"/>
    </xf>
    <xf numFmtId="0" fontId="12" fillId="3" borderId="0" xfId="2" applyFont="1" applyFill="1" applyAlignment="1">
      <alignment horizontal="left" vertical="center" wrapText="1"/>
    </xf>
    <xf numFmtId="0" fontId="13" fillId="3" borderId="0" xfId="2" applyFont="1" applyFill="1" applyAlignment="1">
      <alignment horizontal="left" vertical="center" wrapText="1"/>
    </xf>
    <xf numFmtId="0" fontId="11" fillId="3" borderId="0" xfId="2" applyFont="1" applyFill="1" applyAlignment="1">
      <alignment horizontal="left" vertical="center" wrapText="1"/>
    </xf>
    <xf numFmtId="0" fontId="8" fillId="0" borderId="27" xfId="2" applyFont="1" applyBorder="1" applyAlignment="1">
      <alignment horizontal="left" vertical="center" wrapText="1"/>
    </xf>
    <xf numFmtId="0" fontId="12" fillId="0" borderId="27" xfId="2" applyFont="1" applyBorder="1" applyAlignment="1">
      <alignment horizontal="left" vertical="center" wrapText="1"/>
    </xf>
    <xf numFmtId="0" fontId="13" fillId="0" borderId="27" xfId="2" applyFont="1" applyBorder="1" applyAlignment="1">
      <alignment horizontal="left" vertical="center" wrapText="1"/>
    </xf>
    <xf numFmtId="0" fontId="11" fillId="0" borderId="27" xfId="2" applyFont="1" applyBorder="1" applyAlignment="1">
      <alignment horizontal="left" vertical="center" wrapText="1"/>
    </xf>
    <xf numFmtId="0" fontId="2" fillId="0" borderId="27" xfId="2" applyBorder="1"/>
    <xf numFmtId="0" fontId="10" fillId="0" borderId="28" xfId="2" applyFont="1" applyBorder="1" applyAlignment="1">
      <alignment horizontal="center" vertical="center"/>
    </xf>
    <xf numFmtId="0" fontId="11" fillId="5" borderId="29" xfId="2" applyFont="1" applyFill="1" applyBorder="1" applyAlignment="1">
      <alignment horizontal="left" vertical="center" wrapText="1"/>
    </xf>
    <xf numFmtId="0" fontId="11" fillId="5" borderId="30" xfId="2" applyFont="1" applyFill="1" applyBorder="1" applyAlignment="1">
      <alignment horizontal="left" vertical="center" wrapText="1"/>
    </xf>
    <xf numFmtId="0" fontId="10" fillId="5" borderId="30" xfId="2" applyFont="1" applyFill="1" applyBorder="1" applyAlignment="1">
      <alignment horizontal="left" vertical="center" wrapText="1"/>
    </xf>
    <xf numFmtId="1" fontId="10" fillId="6" borderId="31" xfId="4" applyNumberFormat="1" applyFont="1" applyFill="1" applyBorder="1" applyAlignment="1" applyProtection="1">
      <alignment horizontal="left" vertical="center" wrapText="1"/>
      <protection locked="0"/>
    </xf>
    <xf numFmtId="1" fontId="10" fillId="6" borderId="30" xfId="4" applyNumberFormat="1" applyFont="1" applyFill="1" applyBorder="1" applyAlignment="1" applyProtection="1">
      <alignment horizontal="left" vertical="center" wrapText="1"/>
      <protection locked="0"/>
    </xf>
    <xf numFmtId="1" fontId="10" fillId="6" borderId="32" xfId="4" applyNumberFormat="1" applyFont="1" applyFill="1" applyBorder="1" applyAlignment="1" applyProtection="1">
      <alignment horizontal="left" vertical="center" wrapText="1"/>
      <protection locked="0"/>
    </xf>
    <xf numFmtId="0" fontId="8" fillId="0" borderId="33" xfId="2" applyFont="1" applyBorder="1" applyAlignment="1">
      <alignment horizontal="left" vertical="center" wrapText="1"/>
    </xf>
    <xf numFmtId="0" fontId="8" fillId="2" borderId="12" xfId="2" applyFont="1" applyFill="1" applyBorder="1" applyAlignment="1">
      <alignment horizontal="left" vertical="center" wrapText="1"/>
    </xf>
    <xf numFmtId="0" fontId="8" fillId="2" borderId="13" xfId="2" applyFont="1" applyFill="1" applyBorder="1" applyAlignment="1">
      <alignment horizontal="left" vertical="center" wrapText="1"/>
    </xf>
    <xf numFmtId="0" fontId="8" fillId="0" borderId="34" xfId="2" applyFont="1" applyBorder="1" applyAlignment="1">
      <alignment horizontal="left" vertical="center" wrapText="1"/>
    </xf>
    <xf numFmtId="0" fontId="8" fillId="2" borderId="16" xfId="2" applyFont="1" applyFill="1" applyBorder="1" applyAlignment="1">
      <alignment horizontal="left" vertical="center" wrapText="1"/>
    </xf>
    <xf numFmtId="0" fontId="8" fillId="2" borderId="17" xfId="2" applyFont="1" applyFill="1" applyBorder="1" applyAlignment="1">
      <alignment horizontal="left" vertical="center" wrapText="1"/>
    </xf>
    <xf numFmtId="0" fontId="14" fillId="2" borderId="16" xfId="2" applyFont="1" applyFill="1" applyBorder="1" applyAlignment="1">
      <alignment horizontal="left" vertical="center" wrapText="1"/>
    </xf>
    <xf numFmtId="0" fontId="15" fillId="2" borderId="17" xfId="2" applyFont="1" applyFill="1" applyBorder="1" applyAlignment="1">
      <alignment horizontal="left" vertical="center" wrapText="1"/>
    </xf>
    <xf numFmtId="0" fontId="2" fillId="2" borderId="16" xfId="2" applyFill="1" applyBorder="1"/>
    <xf numFmtId="0" fontId="2" fillId="0" borderId="34" xfId="2" applyBorder="1"/>
    <xf numFmtId="0" fontId="2" fillId="0" borderId="35" xfId="2" applyBorder="1"/>
    <xf numFmtId="0" fontId="2" fillId="0" borderId="21" xfId="2" applyBorder="1"/>
    <xf numFmtId="0" fontId="8" fillId="0" borderId="21" xfId="2" applyFont="1" applyBorder="1" applyAlignment="1">
      <alignment horizontal="left" vertical="center" wrapText="1"/>
    </xf>
    <xf numFmtId="0" fontId="2" fillId="2" borderId="21" xfId="2" applyFill="1" applyBorder="1"/>
    <xf numFmtId="0" fontId="2" fillId="2" borderId="1" xfId="3" applyFont="1" applyFill="1" applyBorder="1" applyAlignment="1">
      <alignment horizontal="left" vertical="top" wrapText="1"/>
    </xf>
    <xf numFmtId="0" fontId="2" fillId="0" borderId="2" xfId="3" applyFont="1" applyBorder="1" applyAlignment="1">
      <alignment horizontal="left" vertical="top" wrapText="1"/>
    </xf>
    <xf numFmtId="0" fontId="12" fillId="0" borderId="0" xfId="0" applyFont="1" applyAlignment="1">
      <alignment horizontal="left" vertical="center" wrapText="1"/>
    </xf>
    <xf numFmtId="0" fontId="16" fillId="3" borderId="0" xfId="2" applyFont="1" applyFill="1"/>
    <xf numFmtId="0" fontId="16" fillId="3" borderId="0" xfId="2" applyFont="1" applyFill="1" applyAlignment="1">
      <alignment horizontal="center"/>
    </xf>
    <xf numFmtId="0" fontId="17" fillId="8" borderId="36" xfId="2" applyFont="1" applyFill="1" applyBorder="1" applyAlignment="1">
      <alignment horizontal="center"/>
    </xf>
    <xf numFmtId="0" fontId="17" fillId="8" borderId="0" xfId="2" applyFont="1" applyFill="1" applyAlignment="1">
      <alignment horizontal="center"/>
    </xf>
    <xf numFmtId="0" fontId="17" fillId="8" borderId="31" xfId="2" applyFont="1" applyFill="1" applyBorder="1" applyAlignment="1">
      <alignment horizontal="center"/>
    </xf>
    <xf numFmtId="0" fontId="16" fillId="3" borderId="36" xfId="2" applyFont="1" applyFill="1" applyBorder="1" applyAlignment="1">
      <alignment horizontal="center"/>
    </xf>
    <xf numFmtId="10" fontId="16" fillId="3" borderId="31" xfId="2" applyNumberFormat="1" applyFont="1" applyFill="1" applyBorder="1" applyAlignment="1">
      <alignment horizontal="center"/>
    </xf>
    <xf numFmtId="0" fontId="16" fillId="3" borderId="31" xfId="2" applyFont="1" applyFill="1" applyBorder="1" applyAlignment="1">
      <alignment horizontal="center"/>
    </xf>
    <xf numFmtId="164" fontId="16" fillId="3" borderId="31" xfId="2" applyNumberFormat="1" applyFont="1" applyFill="1" applyBorder="1" applyAlignment="1">
      <alignment horizontal="center"/>
    </xf>
    <xf numFmtId="0" fontId="16" fillId="3" borderId="37" xfId="2" applyFont="1" applyFill="1" applyBorder="1" applyAlignment="1">
      <alignment horizontal="center"/>
    </xf>
    <xf numFmtId="0" fontId="16" fillId="3" borderId="38" xfId="2" applyFont="1" applyFill="1" applyBorder="1"/>
    <xf numFmtId="0" fontId="16" fillId="3" borderId="39" xfId="2" applyFont="1" applyFill="1" applyBorder="1" applyAlignment="1">
      <alignment horizontal="center"/>
    </xf>
    <xf numFmtId="0" fontId="9" fillId="3" borderId="0" xfId="2" applyFont="1" applyFill="1"/>
    <xf numFmtId="0" fontId="16" fillId="9" borderId="6" xfId="2" applyFont="1" applyFill="1" applyBorder="1"/>
    <xf numFmtId="0" fontId="16" fillId="9" borderId="40" xfId="2" applyFont="1" applyFill="1" applyBorder="1"/>
    <xf numFmtId="0" fontId="18" fillId="9" borderId="40" xfId="2" applyFont="1" applyFill="1" applyBorder="1" applyAlignment="1">
      <alignment horizontal="right"/>
    </xf>
    <xf numFmtId="0" fontId="18" fillId="9" borderId="41" xfId="2" applyFont="1" applyFill="1" applyBorder="1" applyAlignment="1">
      <alignment horizontal="right"/>
    </xf>
    <xf numFmtId="0" fontId="16" fillId="3" borderId="42" xfId="2" applyFont="1" applyFill="1" applyBorder="1" applyAlignment="1">
      <alignment horizontal="center"/>
    </xf>
    <xf numFmtId="0" fontId="16" fillId="3" borderId="43" xfId="2" applyFont="1" applyFill="1" applyBorder="1"/>
    <xf numFmtId="2" fontId="16" fillId="3" borderId="38" xfId="0" applyNumberFormat="1" applyFont="1" applyFill="1" applyBorder="1"/>
    <xf numFmtId="0" fontId="16" fillId="3" borderId="28" xfId="2" applyFont="1" applyFill="1" applyBorder="1" applyAlignment="1">
      <alignment horizontal="center"/>
    </xf>
    <xf numFmtId="0" fontId="16" fillId="3" borderId="44" xfId="2" applyFont="1" applyFill="1" applyBorder="1"/>
    <xf numFmtId="0" fontId="17" fillId="8" borderId="6" xfId="2" applyFont="1" applyFill="1" applyBorder="1" applyAlignment="1">
      <alignment horizontal="center"/>
    </xf>
    <xf numFmtId="0" fontId="17" fillId="8" borderId="40" xfId="2" applyFont="1" applyFill="1" applyBorder="1" applyAlignment="1">
      <alignment horizontal="center"/>
    </xf>
    <xf numFmtId="0" fontId="17" fillId="8" borderId="40" xfId="2" applyFont="1" applyFill="1" applyBorder="1"/>
    <xf numFmtId="0" fontId="17" fillId="8" borderId="41" xfId="2" applyFont="1" applyFill="1" applyBorder="1"/>
    <xf numFmtId="0" fontId="16" fillId="9" borderId="28" xfId="2" applyFont="1" applyFill="1" applyBorder="1" applyAlignment="1">
      <alignment horizontal="center"/>
    </xf>
    <xf numFmtId="0" fontId="16" fillId="9" borderId="0" xfId="2" applyFont="1" applyFill="1"/>
    <xf numFmtId="0" fontId="18" fillId="9" borderId="30" xfId="2" applyFont="1" applyFill="1" applyBorder="1" applyAlignment="1">
      <alignment horizontal="center"/>
    </xf>
    <xf numFmtId="0" fontId="18" fillId="9" borderId="0" xfId="2" applyFont="1" applyFill="1" applyAlignment="1">
      <alignment horizontal="right"/>
    </xf>
    <xf numFmtId="0" fontId="18" fillId="9" borderId="44" xfId="2" applyFont="1" applyFill="1" applyBorder="1" applyAlignment="1">
      <alignment horizontal="right"/>
    </xf>
    <xf numFmtId="0" fontId="16" fillId="3" borderId="30" xfId="2" applyFont="1" applyFill="1" applyBorder="1" applyAlignment="1">
      <alignment horizontal="center"/>
    </xf>
    <xf numFmtId="165" fontId="16" fillId="3" borderId="0" xfId="2" applyNumberFormat="1" applyFont="1" applyFill="1"/>
    <xf numFmtId="165" fontId="16" fillId="3" borderId="44" xfId="2" applyNumberFormat="1" applyFont="1" applyFill="1" applyBorder="1"/>
    <xf numFmtId="0" fontId="18" fillId="3" borderId="45" xfId="2" applyFont="1" applyFill="1" applyBorder="1"/>
    <xf numFmtId="0" fontId="16" fillId="3" borderId="17" xfId="2" applyFont="1" applyFill="1" applyBorder="1" applyAlignment="1">
      <alignment horizontal="center"/>
    </xf>
    <xf numFmtId="165" fontId="18" fillId="3" borderId="16" xfId="2" applyNumberFormat="1" applyFont="1" applyFill="1" applyBorder="1"/>
    <xf numFmtId="0" fontId="16" fillId="3" borderId="42" xfId="2" applyFont="1" applyFill="1" applyBorder="1"/>
    <xf numFmtId="0" fontId="16" fillId="3" borderId="46" xfId="2" applyFont="1" applyFill="1" applyBorder="1"/>
    <xf numFmtId="0" fontId="16" fillId="3" borderId="47" xfId="2" applyFont="1" applyFill="1" applyBorder="1"/>
    <xf numFmtId="2" fontId="2" fillId="0" borderId="17" xfId="2" applyNumberFormat="1" applyBorder="1"/>
    <xf numFmtId="0" fontId="10" fillId="0" borderId="0" xfId="2" applyFont="1" applyAlignment="1">
      <alignment horizontal="center" vertical="top" wrapText="1"/>
    </xf>
    <xf numFmtId="0" fontId="11" fillId="7" borderId="0" xfId="2" applyFont="1" applyFill="1" applyAlignment="1">
      <alignment horizontal="center" vertical="center" wrapText="1"/>
    </xf>
    <xf numFmtId="0" fontId="23" fillId="0" borderId="0" xfId="2" applyFont="1"/>
    <xf numFmtId="0" fontId="21" fillId="10" borderId="0" xfId="2" applyFont="1" applyFill="1"/>
    <xf numFmtId="0" fontId="21" fillId="10" borderId="0" xfId="2" applyFont="1" applyFill="1" applyAlignment="1">
      <alignment horizontal="right"/>
    </xf>
    <xf numFmtId="0" fontId="2" fillId="10" borderId="0" xfId="2" applyFill="1"/>
    <xf numFmtId="0" fontId="2" fillId="10" borderId="0" xfId="2" applyFill="1" applyAlignment="1">
      <alignment horizontal="right"/>
    </xf>
    <xf numFmtId="0" fontId="24" fillId="10" borderId="0" xfId="2" applyFont="1" applyFill="1"/>
    <xf numFmtId="10" fontId="24" fillId="10" borderId="0" xfId="2" applyNumberFormat="1" applyFont="1" applyFill="1"/>
    <xf numFmtId="0" fontId="12" fillId="10" borderId="0" xfId="2" applyFont="1" applyFill="1"/>
    <xf numFmtId="10" fontId="2" fillId="10" borderId="0" xfId="2" applyNumberFormat="1" applyFill="1"/>
    <xf numFmtId="43" fontId="2" fillId="0" borderId="17" xfId="2" applyNumberFormat="1" applyBorder="1"/>
    <xf numFmtId="10" fontId="2" fillId="0" borderId="17" xfId="2" applyNumberFormat="1" applyBorder="1"/>
    <xf numFmtId="0" fontId="2" fillId="10" borderId="17" xfId="2" applyFill="1" applyBorder="1"/>
    <xf numFmtId="0" fontId="4" fillId="3" borderId="0" xfId="2" applyFont="1" applyFill="1"/>
    <xf numFmtId="43" fontId="2" fillId="10" borderId="0" xfId="2" applyNumberFormat="1" applyFill="1"/>
    <xf numFmtId="43" fontId="12" fillId="10" borderId="0" xfId="5" applyFont="1" applyFill="1" applyBorder="1" applyAlignment="1">
      <alignment horizontal="center" vertical="top" wrapText="1"/>
    </xf>
    <xf numFmtId="166" fontId="12" fillId="10" borderId="0" xfId="5" applyNumberFormat="1" applyFont="1" applyFill="1" applyBorder="1" applyAlignment="1">
      <alignment horizontal="center" vertical="top" wrapText="1"/>
    </xf>
    <xf numFmtId="0" fontId="15" fillId="0" borderId="19" xfId="0" applyFont="1" applyBorder="1" applyAlignment="1">
      <alignment horizontal="left" vertical="center" wrapText="1"/>
    </xf>
    <xf numFmtId="0" fontId="15" fillId="0" borderId="38" xfId="0" applyFont="1" applyBorder="1" applyAlignment="1">
      <alignment horizontal="left" vertical="center" wrapText="1"/>
    </xf>
    <xf numFmtId="2" fontId="0" fillId="0" borderId="0" xfId="0" applyNumberFormat="1"/>
    <xf numFmtId="2" fontId="0" fillId="0" borderId="28" xfId="0" applyNumberFormat="1" applyBorder="1"/>
    <xf numFmtId="2" fontId="0" fillId="0" borderId="0" xfId="2" applyNumberFormat="1" applyFont="1"/>
    <xf numFmtId="1" fontId="2" fillId="0" borderId="0" xfId="2" applyNumberFormat="1"/>
    <xf numFmtId="0" fontId="10" fillId="4" borderId="5" xfId="4" applyFont="1" applyFill="1" applyBorder="1" applyAlignment="1" applyProtection="1">
      <alignment horizontal="center" vertical="center" wrapText="1"/>
      <protection locked="0"/>
    </xf>
    <xf numFmtId="0" fontId="10" fillId="4" borderId="26" xfId="4" applyFont="1" applyFill="1" applyBorder="1" applyAlignment="1" applyProtection="1">
      <alignment horizontal="center" vertical="center" wrapText="1"/>
      <protection locked="0"/>
    </xf>
    <xf numFmtId="0" fontId="9" fillId="3" borderId="28" xfId="2" quotePrefix="1" applyFont="1" applyFill="1" applyBorder="1" applyAlignment="1">
      <alignment horizontal="center"/>
    </xf>
    <xf numFmtId="0" fontId="9" fillId="3" borderId="44" xfId="2" quotePrefix="1" applyFont="1" applyFill="1" applyBorder="1" applyAlignment="1">
      <alignment horizontal="center"/>
    </xf>
    <xf numFmtId="0" fontId="16" fillId="3" borderId="28" xfId="2" applyFont="1" applyFill="1" applyBorder="1" applyAlignment="1">
      <alignment horizontal="center"/>
    </xf>
    <xf numFmtId="0" fontId="16" fillId="3" borderId="44" xfId="2" applyFont="1" applyFill="1" applyBorder="1" applyAlignment="1">
      <alignment horizontal="center"/>
    </xf>
    <xf numFmtId="0" fontId="21" fillId="3" borderId="48" xfId="2" applyFont="1" applyFill="1" applyBorder="1" applyAlignment="1">
      <alignment horizontal="left" vertical="center" wrapText="1"/>
    </xf>
    <xf numFmtId="0" fontId="16" fillId="3" borderId="49" xfId="2" applyFont="1" applyFill="1" applyBorder="1" applyAlignment="1">
      <alignment horizontal="left" vertical="center" wrapText="1"/>
    </xf>
    <xf numFmtId="0" fontId="16" fillId="3" borderId="50" xfId="2" applyFont="1" applyFill="1" applyBorder="1" applyAlignment="1">
      <alignment horizontal="left" vertical="center" wrapText="1"/>
    </xf>
    <xf numFmtId="0" fontId="16" fillId="3" borderId="51" xfId="2" applyFont="1" applyFill="1" applyBorder="1" applyAlignment="1">
      <alignment horizontal="left" vertical="center" wrapText="1"/>
    </xf>
    <xf numFmtId="0" fontId="16" fillId="3" borderId="0" xfId="2" applyFont="1" applyFill="1" applyAlignment="1">
      <alignment horizontal="left" vertical="center" wrapText="1"/>
    </xf>
    <xf numFmtId="0" fontId="16" fillId="3" borderId="52" xfId="2" applyFont="1" applyFill="1" applyBorder="1" applyAlignment="1">
      <alignment horizontal="left" vertical="center" wrapText="1"/>
    </xf>
    <xf numFmtId="0" fontId="16" fillId="3" borderId="53" xfId="2" applyFont="1" applyFill="1" applyBorder="1" applyAlignment="1">
      <alignment horizontal="left" vertical="center" wrapText="1"/>
    </xf>
    <xf numFmtId="0" fontId="16" fillId="3" borderId="27" xfId="2" applyFont="1" applyFill="1" applyBorder="1" applyAlignment="1">
      <alignment horizontal="left" vertical="center" wrapText="1"/>
    </xf>
    <xf numFmtId="0" fontId="16" fillId="3" borderId="54" xfId="2" applyFont="1" applyFill="1" applyBorder="1" applyAlignment="1">
      <alignment horizontal="left" vertical="center" wrapText="1"/>
    </xf>
    <xf numFmtId="0" fontId="10" fillId="4" borderId="3" xfId="4" applyFont="1" applyFill="1" applyBorder="1" applyAlignment="1" applyProtection="1">
      <alignment horizontal="center" vertical="center" wrapText="1"/>
      <protection locked="0"/>
    </xf>
    <xf numFmtId="0" fontId="10" fillId="4" borderId="5" xfId="4" applyFont="1" applyFill="1" applyBorder="1" applyAlignment="1" applyProtection="1">
      <alignment horizontal="center" vertical="center" wrapText="1"/>
      <protection locked="0"/>
    </xf>
    <xf numFmtId="0" fontId="10" fillId="0" borderId="11" xfId="2" applyFont="1" applyBorder="1" applyAlignment="1">
      <alignment horizontal="center" vertical="top" wrapText="1"/>
    </xf>
    <xf numFmtId="0" fontId="10" fillId="0" borderId="15" xfId="2" applyFont="1" applyBorder="1" applyAlignment="1">
      <alignment horizontal="center" vertical="top" wrapText="1"/>
    </xf>
    <xf numFmtId="0" fontId="10" fillId="0" borderId="23" xfId="2" applyFont="1" applyBorder="1" applyAlignment="1">
      <alignment horizontal="center" vertical="top" wrapText="1"/>
    </xf>
    <xf numFmtId="0" fontId="11" fillId="7" borderId="3" xfId="2" applyFont="1" applyFill="1" applyBorder="1" applyAlignment="1">
      <alignment horizontal="center" vertical="center" wrapText="1"/>
    </xf>
    <xf numFmtId="0" fontId="11" fillId="7" borderId="24" xfId="2" applyFont="1" applyFill="1" applyBorder="1" applyAlignment="1">
      <alignment horizontal="center" vertical="center" wrapText="1"/>
    </xf>
    <xf numFmtId="0" fontId="11" fillId="7" borderId="5" xfId="2" applyFont="1" applyFill="1" applyBorder="1" applyAlignment="1">
      <alignment horizontal="center" vertical="center" wrapText="1"/>
    </xf>
    <xf numFmtId="0" fontId="10" fillId="4" borderId="25" xfId="4" applyFont="1" applyFill="1" applyBorder="1" applyAlignment="1" applyProtection="1">
      <alignment horizontal="center" vertical="center" wrapText="1"/>
      <protection locked="0"/>
    </xf>
    <xf numFmtId="0" fontId="10" fillId="4" borderId="26" xfId="4" applyFont="1" applyFill="1" applyBorder="1" applyAlignment="1" applyProtection="1">
      <alignment horizontal="center" vertical="center" wrapText="1"/>
      <protection locked="0"/>
    </xf>
    <xf numFmtId="0" fontId="3" fillId="0" borderId="15" xfId="2" applyFont="1" applyBorder="1" applyAlignment="1">
      <alignment horizontal="center" vertical="top" wrapText="1"/>
    </xf>
    <xf numFmtId="0" fontId="3" fillId="0" borderId="23" xfId="2" applyFont="1" applyBorder="1" applyAlignment="1">
      <alignment horizontal="center" vertical="top" wrapText="1"/>
    </xf>
    <xf numFmtId="0" fontId="17" fillId="8" borderId="6" xfId="2" applyFont="1" applyFill="1" applyBorder="1" applyAlignment="1">
      <alignment horizontal="center"/>
    </xf>
    <xf numFmtId="0" fontId="17" fillId="8" borderId="41" xfId="2" applyFont="1" applyFill="1" applyBorder="1" applyAlignment="1">
      <alignment horizontal="center"/>
    </xf>
    <xf numFmtId="0" fontId="19" fillId="3" borderId="28" xfId="2" applyFont="1" applyFill="1" applyBorder="1" applyAlignment="1">
      <alignment horizontal="center"/>
    </xf>
    <xf numFmtId="0" fontId="19" fillId="3" borderId="44" xfId="2" applyFont="1" applyFill="1" applyBorder="1" applyAlignment="1">
      <alignment horizontal="center"/>
    </xf>
    <xf numFmtId="0" fontId="16" fillId="3" borderId="28" xfId="2" quotePrefix="1" applyFont="1" applyFill="1" applyBorder="1" applyAlignment="1">
      <alignment horizontal="center"/>
    </xf>
    <xf numFmtId="0" fontId="16" fillId="3" borderId="44" xfId="2" quotePrefix="1" applyFont="1" applyFill="1" applyBorder="1" applyAlignment="1">
      <alignment horizontal="center"/>
    </xf>
    <xf numFmtId="0" fontId="9" fillId="3" borderId="28" xfId="2" applyFont="1" applyFill="1" applyBorder="1" applyAlignment="1">
      <alignment horizontal="center"/>
    </xf>
    <xf numFmtId="0" fontId="9" fillId="3" borderId="44" xfId="2" applyFont="1" applyFill="1" applyBorder="1" applyAlignment="1">
      <alignment horizontal="center"/>
    </xf>
  </cellXfs>
  <cellStyles count="6">
    <cellStyle name="Comma" xfId="5" builtinId="3"/>
    <cellStyle name="Hyperlink" xfId="1" builtinId="8"/>
    <cellStyle name="Normal" xfId="0" builtinId="0"/>
    <cellStyle name="Normal 2" xfId="4" xr:uid="{122EA8FE-8F7E-4F49-9883-F3653D38DACB}"/>
    <cellStyle name="Normal 3 2" xfId="3" xr:uid="{E1E2F609-7325-430C-82DD-5DBAC8ED8F31}"/>
    <cellStyle name="Normal 3 2 2" xfId="2" xr:uid="{B76AC8E0-88B3-4019-8CEE-AEEF6DC8BF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79"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80" Type="http://schemas.openxmlformats.org/officeDocument/2006/relationships/customXml" Target="../customXml/item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5.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https://nwgcloud.sharepoint.com/sites/TD0085/EFF/Water%20efficiency%20strategy/Water%20efficiency%20strategy%20plans/PR24/WRMP%2024/Options%20Appraisal/Options%20(Working%20Documents)/HH%20Water%20Efficiency%20Options%20for%20Review%20V15%20-%2008%2009%20-%20DRAFT%20SUBMISSION%20VERSION.xlsx?7252D347" TargetMode="External"/><Relationship Id="rId1" Type="http://schemas.openxmlformats.org/officeDocument/2006/relationships/externalLinkPath" Target="file:///\\7252D347\HH%20Water%20Efficiency%20Options%20for%20Review%20V15%20-%2008%2009%20-%20DRAFT%20SUBMISSION%20VERS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wgcloud.sharepoint.com/sites/TD0085/EFF/Water%20efficiency%20strategy/Water%20efficiency%20strategy%20plans/PR24/WRMP%2024/Options%20Appraisal/Options%20(Working%20Documents)/Smart%20Options%20-%20Draft_v0.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wgcloud.sharepoint.com/sites/TD0085/EFF/Water%20efficiency%20strategy/Water%20efficiency%20strategy%20plans/PR24/WRMP%2024/Options%20Appraisal/Options%20(Working%20Documents)/Smart%20Options%20-%20Draft_v0.9%20AMP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nwgcloud.sharepoint.com/sites/TD0085/EFF/Water%20efficiency%20strategy/NHH%20Water%20Efficiency/Strategy/SIC%20Regional%20AMP%20breakdown%20V6%202038%209percent%20savin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wgcloud.sharepoint.com/sites/TD0085/EFF/Water%20efficiency%20strategy/Water%20efficiency%20strategy%20plans/PR24/WRMP%2024/Options%20Appraisal/Revised%20EA%20Tables/EA%20table%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ew Summary"/>
      <sheetName val="New Low"/>
      <sheetName val="WRZ Breakdown - Low"/>
      <sheetName val="New Medium"/>
      <sheetName val="FOR EA TABLES"/>
      <sheetName val="WRZ Breakdown - Med"/>
      <sheetName val="WRZ BREAKDOWN"/>
      <sheetName val="Bid Assessment table"/>
      <sheetName val="New High"/>
      <sheetName val="WRZ Breakdown - High"/>
      <sheetName val="Medium Option- SHARED"/>
      <sheetName val="2030 onwards to 2080"/>
      <sheetName val="Smart"/>
      <sheetName val="For Methodology"/>
      <sheetName val="National Campaign"/>
      <sheetName val="Ambitious Max"/>
      <sheetName val="WRZ Breakdown - Amb Max"/>
      <sheetName val="2030 onwards"/>
      <sheetName val="Summary"/>
      <sheetName val="Provided to Liz"/>
      <sheetName val="Option 1"/>
      <sheetName val="HH Savings"/>
      <sheetName val="Low Option"/>
      <sheetName val="CHECKING COSTS"/>
      <sheetName val="WRZ Breakdown - Medium"/>
      <sheetName val="WRZ Pops &amp; Props"/>
      <sheetName val="Possible, Best Value &amp; Max"/>
      <sheetName val="WRZ Breakdown - MAX"/>
      <sheetName val="Anglian"/>
      <sheetName val="Hartismere Enhancement"/>
      <sheetName val="Microcomponent Qs"/>
      <sheetName val="Option 4"/>
      <sheetName val="Option 5"/>
      <sheetName val="Option 6"/>
      <sheetName val="Post 2029"/>
      <sheetName val="2040 onwards + Key Dates"/>
      <sheetName val="AMP Breakdown"/>
      <sheetName val="2030 onwards (old)"/>
      <sheetName val="Medium Final Option"/>
      <sheetName val="Low (Once given figur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H4">
            <v>0.63964362885215598</v>
          </cell>
        </row>
        <row r="10">
          <cell r="E10">
            <v>2975000</v>
          </cell>
          <cell r="J10">
            <v>2686913.3208717252</v>
          </cell>
          <cell r="P10">
            <v>2505365.1235155272</v>
          </cell>
          <cell r="V10">
            <v>2372229.7787876492</v>
          </cell>
          <cell r="AB10">
            <v>2275404.0735310102</v>
          </cell>
        </row>
        <row r="11">
          <cell r="E11">
            <v>2700000</v>
          </cell>
          <cell r="J11">
            <v>2438543.1819676161</v>
          </cell>
          <cell r="P11">
            <v>2273776.7507535876</v>
          </cell>
          <cell r="V11">
            <v>2152948.0345299672</v>
          </cell>
          <cell r="AB11">
            <v>2065072.6045491521</v>
          </cell>
        </row>
        <row r="12">
          <cell r="E12">
            <v>1875000</v>
          </cell>
          <cell r="J12">
            <v>1693432.7652552889</v>
          </cell>
          <cell r="P12">
            <v>1579011.6324677691</v>
          </cell>
          <cell r="V12">
            <v>1495102.8017569217</v>
          </cell>
          <cell r="AB12">
            <v>1434078.197603578</v>
          </cell>
        </row>
        <row r="13">
          <cell r="E13">
            <v>127500</v>
          </cell>
          <cell r="J13">
            <v>115153.42803735964</v>
          </cell>
          <cell r="P13">
            <v>107372.79100780829</v>
          </cell>
          <cell r="V13">
            <v>101666.99051947067</v>
          </cell>
          <cell r="AB13">
            <v>97517.317437043283</v>
          </cell>
        </row>
        <row r="14">
          <cell r="E14">
            <v>127500</v>
          </cell>
          <cell r="J14">
            <v>115153.42803735964</v>
          </cell>
          <cell r="P14">
            <v>107372.79100780829</v>
          </cell>
          <cell r="V14">
            <v>101666.99051947067</v>
          </cell>
          <cell r="AB14">
            <v>97517.317437043283</v>
          </cell>
        </row>
        <row r="15">
          <cell r="E15">
            <v>250000</v>
          </cell>
          <cell r="J15">
            <v>225791.03536737186</v>
          </cell>
          <cell r="P15">
            <v>210534.88432903588</v>
          </cell>
          <cell r="V15">
            <v>199347.04023425622</v>
          </cell>
          <cell r="AB15">
            <v>191210.42634714372</v>
          </cell>
        </row>
        <row r="21">
          <cell r="E21">
            <v>4824000</v>
          </cell>
          <cell r="J21">
            <v>4486320</v>
          </cell>
          <cell r="P21">
            <v>4172277.6</v>
          </cell>
          <cell r="V21">
            <v>3963663.7199999997</v>
          </cell>
          <cell r="AB21">
            <v>3805117.1711999997</v>
          </cell>
        </row>
        <row r="22">
          <cell r="E22">
            <v>75000</v>
          </cell>
          <cell r="J22">
            <v>69750</v>
          </cell>
          <cell r="P22">
            <v>64867.5</v>
          </cell>
          <cell r="V22">
            <v>61624.125</v>
          </cell>
          <cell r="AB22">
            <v>59159.159999999996</v>
          </cell>
        </row>
        <row r="23">
          <cell r="E23">
            <v>315000</v>
          </cell>
          <cell r="J23">
            <v>292950</v>
          </cell>
          <cell r="P23">
            <v>272443.5</v>
          </cell>
          <cell r="V23">
            <v>258821.32499999998</v>
          </cell>
          <cell r="AB23">
            <v>248468.47199999998</v>
          </cell>
        </row>
        <row r="24">
          <cell r="E24">
            <v>0</v>
          </cell>
          <cell r="J24">
            <v>0</v>
          </cell>
          <cell r="P24">
            <v>0</v>
          </cell>
          <cell r="V24">
            <v>0</v>
          </cell>
          <cell r="AB24">
            <v>0</v>
          </cell>
        </row>
        <row r="25">
          <cell r="E25">
            <v>1875000</v>
          </cell>
          <cell r="J25">
            <v>1743750</v>
          </cell>
          <cell r="P25">
            <v>1621687.5</v>
          </cell>
          <cell r="V25">
            <v>1540603.125</v>
          </cell>
          <cell r="AB25">
            <v>1478979</v>
          </cell>
        </row>
        <row r="26">
          <cell r="E26">
            <v>312500</v>
          </cell>
          <cell r="J26">
            <v>290625</v>
          </cell>
          <cell r="P26">
            <v>270281.25</v>
          </cell>
          <cell r="V26">
            <v>256767.1875</v>
          </cell>
          <cell r="AB26">
            <v>246496.5</v>
          </cell>
        </row>
        <row r="27">
          <cell r="E27">
            <v>687500</v>
          </cell>
          <cell r="J27">
            <v>639375</v>
          </cell>
          <cell r="P27">
            <v>594618.75</v>
          </cell>
          <cell r="V27">
            <v>564887.8125</v>
          </cell>
          <cell r="AB27">
            <v>542292.29999999993</v>
          </cell>
        </row>
        <row r="28">
          <cell r="E28">
            <v>414375</v>
          </cell>
          <cell r="J28">
            <v>385368.75</v>
          </cell>
          <cell r="P28">
            <v>358392.9375</v>
          </cell>
          <cell r="V28">
            <v>340473.29062499997</v>
          </cell>
          <cell r="AB28">
            <v>326854.35899999994</v>
          </cell>
        </row>
        <row r="29">
          <cell r="E29">
            <v>414375</v>
          </cell>
          <cell r="J29">
            <v>385368.75</v>
          </cell>
          <cell r="P29">
            <v>358392.9375</v>
          </cell>
          <cell r="V29">
            <v>340473.29062499997</v>
          </cell>
          <cell r="AB29">
            <v>326854.35899999994</v>
          </cell>
        </row>
        <row r="30">
          <cell r="E30">
            <v>125000</v>
          </cell>
          <cell r="J30">
            <v>116250</v>
          </cell>
          <cell r="P30">
            <v>108112.5</v>
          </cell>
          <cell r="V30">
            <v>102706.875</v>
          </cell>
          <cell r="AB30">
            <v>98598.599999999991</v>
          </cell>
        </row>
        <row r="31">
          <cell r="E31">
            <v>3425857.8129360676</v>
          </cell>
          <cell r="J31">
            <v>3186047.766030543</v>
          </cell>
          <cell r="P31">
            <v>2963024.4224084052</v>
          </cell>
          <cell r="V31">
            <v>2814873.2012879848</v>
          </cell>
          <cell r="AB31">
            <v>2702278.2732364652</v>
          </cell>
        </row>
        <row r="32">
          <cell r="E32">
            <v>300000</v>
          </cell>
          <cell r="J32">
            <v>279000</v>
          </cell>
          <cell r="P32">
            <v>259470</v>
          </cell>
          <cell r="V32">
            <v>246496.5</v>
          </cell>
          <cell r="AB32">
            <v>236636.63999999998</v>
          </cell>
        </row>
        <row r="38">
          <cell r="E38">
            <v>4824000</v>
          </cell>
          <cell r="J38">
            <v>4486320</v>
          </cell>
          <cell r="P38">
            <v>4172277.6</v>
          </cell>
          <cell r="V38">
            <v>3963663.7199999997</v>
          </cell>
          <cell r="AB38">
            <v>3805117.1711999997</v>
          </cell>
        </row>
        <row r="39">
          <cell r="E39">
            <v>75000</v>
          </cell>
          <cell r="J39">
            <v>69750</v>
          </cell>
          <cell r="P39">
            <v>64867.5</v>
          </cell>
          <cell r="V39">
            <v>61624.125</v>
          </cell>
          <cell r="AB39">
            <v>59159.159999999996</v>
          </cell>
        </row>
        <row r="40">
          <cell r="E40">
            <v>315000</v>
          </cell>
          <cell r="J40">
            <v>292950</v>
          </cell>
          <cell r="P40">
            <v>272443.5</v>
          </cell>
          <cell r="V40">
            <v>258821.32499999998</v>
          </cell>
          <cell r="AB40">
            <v>248468.47199999998</v>
          </cell>
        </row>
        <row r="41">
          <cell r="E41">
            <v>0</v>
          </cell>
          <cell r="J41">
            <v>0</v>
          </cell>
          <cell r="P41">
            <v>0</v>
          </cell>
          <cell r="V41">
            <v>0</v>
          </cell>
          <cell r="AB41">
            <v>0</v>
          </cell>
        </row>
        <row r="42">
          <cell r="E42">
            <v>2250000</v>
          </cell>
          <cell r="J42">
            <v>2092500</v>
          </cell>
          <cell r="P42">
            <v>1946025</v>
          </cell>
          <cell r="V42">
            <v>1848723.75</v>
          </cell>
          <cell r="AB42">
            <v>1774774.8</v>
          </cell>
        </row>
        <row r="43">
          <cell r="E43">
            <v>312500</v>
          </cell>
          <cell r="J43">
            <v>290625</v>
          </cell>
          <cell r="P43">
            <v>270281.25</v>
          </cell>
          <cell r="V43">
            <v>256767.1875</v>
          </cell>
          <cell r="AB43">
            <v>246496.5</v>
          </cell>
        </row>
        <row r="44">
          <cell r="E44">
            <v>1375000</v>
          </cell>
          <cell r="J44">
            <v>1278750</v>
          </cell>
          <cell r="P44">
            <v>1189237.5</v>
          </cell>
          <cell r="V44">
            <v>1129775.625</v>
          </cell>
          <cell r="AB44">
            <v>1084584.5999999999</v>
          </cell>
        </row>
        <row r="45">
          <cell r="E45">
            <v>318750</v>
          </cell>
          <cell r="J45">
            <v>296437.5</v>
          </cell>
          <cell r="P45">
            <v>275686.875</v>
          </cell>
          <cell r="V45">
            <v>261902.53125</v>
          </cell>
          <cell r="AB45">
            <v>251426.43</v>
          </cell>
        </row>
        <row r="46">
          <cell r="E46">
            <v>765000</v>
          </cell>
          <cell r="J46">
            <v>711450</v>
          </cell>
          <cell r="P46">
            <v>661648.5</v>
          </cell>
          <cell r="V46">
            <v>628566.07499999995</v>
          </cell>
          <cell r="AB46">
            <v>603423.43199999991</v>
          </cell>
        </row>
        <row r="47">
          <cell r="E47">
            <v>125000</v>
          </cell>
          <cell r="J47">
            <v>116250</v>
          </cell>
          <cell r="P47">
            <v>108112.5</v>
          </cell>
          <cell r="V47">
            <v>102706.875</v>
          </cell>
          <cell r="AB47">
            <v>98598.599999999991</v>
          </cell>
        </row>
        <row r="48">
          <cell r="E48">
            <v>4875000</v>
          </cell>
          <cell r="J48">
            <v>4533750</v>
          </cell>
          <cell r="P48">
            <v>4216387.5</v>
          </cell>
          <cell r="V48">
            <v>4005568.125</v>
          </cell>
          <cell r="AB48">
            <v>3845345.4</v>
          </cell>
        </row>
        <row r="49">
          <cell r="E49">
            <v>300000</v>
          </cell>
          <cell r="J49">
            <v>279000</v>
          </cell>
          <cell r="P49">
            <v>259470</v>
          </cell>
          <cell r="V49">
            <v>246496.5</v>
          </cell>
          <cell r="AB49">
            <v>236636.63999999998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W Volume Options"/>
      <sheetName val="NWL Volume Options"/>
      <sheetName val="WRZ Breakdown Opportunity"/>
      <sheetName val="WRZ Breakdown Volumes"/>
      <sheetName val="Balancing"/>
      <sheetName val="Sheet1"/>
      <sheetName val="Old-Options Summary"/>
      <sheetName val="Install Schemes"/>
      <sheetName val="Options_v2"/>
      <sheetName val="Options"/>
      <sheetName val="Options Splits"/>
      <sheetName val="Cost Splits"/>
      <sheetName val="Options Summary Tables"/>
      <sheetName val="Pple costs"/>
      <sheetName val="Overall Summary"/>
      <sheetName val="Decision Making Qs"/>
      <sheetName val="Delivery Overlap"/>
      <sheetName val="Overall Summary (with options)"/>
      <sheetName val="Savings by WRZ"/>
      <sheetName val="Options_v2 OG version"/>
      <sheetName val="WRZ Breakdown Post Balancing"/>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2">
          <cell r="T62">
            <v>547277.59548200003</v>
          </cell>
          <cell r="U62">
            <v>714878.12348199997</v>
          </cell>
          <cell r="V62">
            <v>714878.12348199997</v>
          </cell>
          <cell r="W62">
            <v>726408.557806</v>
          </cell>
          <cell r="X62">
            <v>727935.33561500011</v>
          </cell>
        </row>
        <row r="173">
          <cell r="R173">
            <v>65088.353466543944</v>
          </cell>
          <cell r="S173">
            <v>83008.353466543922</v>
          </cell>
          <cell r="T173">
            <v>83008.353466543922</v>
          </cell>
          <cell r="U173">
            <v>84241.473466543946</v>
          </cell>
          <cell r="V173">
            <v>84404.993466543936</v>
          </cell>
        </row>
        <row r="174">
          <cell r="R174">
            <v>10460.628235694559</v>
          </cell>
          <cell r="S174">
            <v>13340.628235694561</v>
          </cell>
          <cell r="T174">
            <v>13340.628235694561</v>
          </cell>
          <cell r="U174">
            <v>13538.808235694562</v>
          </cell>
          <cell r="V174">
            <v>13565.088235694562</v>
          </cell>
        </row>
        <row r="175">
          <cell r="R175">
            <v>141474.36754718013</v>
          </cell>
          <cell r="S175">
            <v>175736.76754718009</v>
          </cell>
          <cell r="T175">
            <v>175736.76754718009</v>
          </cell>
          <cell r="U175">
            <v>178095.16274718009</v>
          </cell>
          <cell r="V175">
            <v>178408.52094718014</v>
          </cell>
        </row>
        <row r="176">
          <cell r="R176">
            <v>4429.7268687585902</v>
          </cell>
          <cell r="S176">
            <v>5803.0548687585906</v>
          </cell>
          <cell r="T176">
            <v>5803.0548687585906</v>
          </cell>
          <cell r="U176">
            <v>5897.5335927585911</v>
          </cell>
          <cell r="V176">
            <v>5910.0418017585907</v>
          </cell>
        </row>
        <row r="177">
          <cell r="R177">
            <v>150723.11721842954</v>
          </cell>
          <cell r="S177">
            <v>197451.11721842954</v>
          </cell>
          <cell r="T177">
            <v>197451.11721842954</v>
          </cell>
          <cell r="U177">
            <v>200665.79121842954</v>
          </cell>
          <cell r="V177">
            <v>201091.38771842956</v>
          </cell>
        </row>
        <row r="178">
          <cell r="R178">
            <v>40874.065686353773</v>
          </cell>
          <cell r="S178">
            <v>53546.065686353759</v>
          </cell>
          <cell r="T178">
            <v>53546.065686353759</v>
          </cell>
          <cell r="U178">
            <v>54417.841686353764</v>
          </cell>
          <cell r="V178">
            <v>54533.257686353769</v>
          </cell>
        </row>
        <row r="179">
          <cell r="R179">
            <v>48578.547892706418</v>
          </cell>
          <cell r="S179">
            <v>60343.347892706413</v>
          </cell>
          <cell r="T179">
            <v>60343.347892706413</v>
          </cell>
          <cell r="U179">
            <v>61153.158292706408</v>
          </cell>
          <cell r="V179">
            <v>61260.757192706413</v>
          </cell>
        </row>
        <row r="180">
          <cell r="R180">
            <v>85648.788566333067</v>
          </cell>
          <cell r="S180">
            <v>125648.78856633307</v>
          </cell>
          <cell r="T180">
            <v>125648.78856633307</v>
          </cell>
          <cell r="U180">
            <v>128398.78856633307</v>
          </cell>
          <cell r="V180">
            <v>128761.28856633307</v>
          </cell>
        </row>
      </sheetData>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W Volume Options"/>
      <sheetName val="NWL Volume Options"/>
      <sheetName val="WRZ Breakdown Opportunity"/>
      <sheetName val="WRZ Breakdown Volumes"/>
      <sheetName val="Balancing"/>
      <sheetName val="Sheet1"/>
      <sheetName val="Old-Options Summary"/>
      <sheetName val="Install Schemes"/>
      <sheetName val="Options_v2"/>
      <sheetName val="Options"/>
      <sheetName val="Options Splits"/>
      <sheetName val="Cost Splits"/>
      <sheetName val="Options Summary Tables"/>
      <sheetName val="Overall Summary"/>
      <sheetName val="Decision Making Qs"/>
      <sheetName val="Pple costs"/>
      <sheetName val="Delivery Overlap"/>
      <sheetName val="Overall Summary (with options)"/>
      <sheetName val="Savings by WRZ"/>
      <sheetName val="Options_v2 OG version"/>
      <sheetName val="WRZ Breakdown Post Balancing"/>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2">
          <cell r="T62">
            <v>662297.9607869999</v>
          </cell>
          <cell r="U62">
            <v>662297.9607869999</v>
          </cell>
          <cell r="V62">
            <v>662297.9607869999</v>
          </cell>
          <cell r="W62">
            <v>662297.9607869999</v>
          </cell>
          <cell r="X62">
            <v>662297.9607869999</v>
          </cell>
        </row>
        <row r="173">
          <cell r="R173">
            <v>76776.673466543929</v>
          </cell>
          <cell r="S173">
            <v>76776.673466543929</v>
          </cell>
          <cell r="T173">
            <v>76776.673466543929</v>
          </cell>
          <cell r="U173">
            <v>76776.673466543929</v>
          </cell>
          <cell r="V173">
            <v>76776.673466543929</v>
          </cell>
        </row>
        <row r="174">
          <cell r="R174">
            <v>12339.108235694559</v>
          </cell>
          <cell r="S174">
            <v>12339.108235694559</v>
          </cell>
          <cell r="T174">
            <v>12339.108235694559</v>
          </cell>
          <cell r="U174">
            <v>12339.108235694559</v>
          </cell>
          <cell r="V174">
            <v>12339.108235694559</v>
          </cell>
        </row>
        <row r="175">
          <cell r="R175">
            <v>162242.37854718007</v>
          </cell>
          <cell r="S175">
            <v>162242.37854718007</v>
          </cell>
          <cell r="T175">
            <v>162242.37854718007</v>
          </cell>
          <cell r="U175">
            <v>162242.37854718007</v>
          </cell>
          <cell r="V175">
            <v>162242.37854718007</v>
          </cell>
        </row>
        <row r="176">
          <cell r="R176">
            <v>5377.2841737585895</v>
          </cell>
          <cell r="S176">
            <v>5377.2841737585895</v>
          </cell>
          <cell r="T176">
            <v>5377.2841737585895</v>
          </cell>
          <cell r="U176">
            <v>5377.2841737585895</v>
          </cell>
          <cell r="V176">
            <v>5377.2841737585895</v>
          </cell>
        </row>
        <row r="177">
          <cell r="R177">
            <v>182964.10971842948</v>
          </cell>
          <cell r="S177">
            <v>182964.10971842948</v>
          </cell>
          <cell r="T177">
            <v>182964.10971842948</v>
          </cell>
          <cell r="U177">
            <v>182964.10971842948</v>
          </cell>
          <cell r="V177">
            <v>182964.10971842948</v>
          </cell>
        </row>
        <row r="178">
          <cell r="R178">
            <v>49617.385686353773</v>
          </cell>
          <cell r="S178">
            <v>49617.385686353773</v>
          </cell>
          <cell r="T178">
            <v>49617.385686353773</v>
          </cell>
          <cell r="U178">
            <v>49617.385686353773</v>
          </cell>
          <cell r="V178">
            <v>49617.385686353773</v>
          </cell>
        </row>
        <row r="179">
          <cell r="R179">
            <v>55709.732392706414</v>
          </cell>
          <cell r="S179">
            <v>55709.732392706414</v>
          </cell>
          <cell r="T179">
            <v>55709.732392706414</v>
          </cell>
          <cell r="U179">
            <v>55709.732392706414</v>
          </cell>
          <cell r="V179">
            <v>55709.732392706414</v>
          </cell>
        </row>
        <row r="180">
          <cell r="R180">
            <v>117271.28856633305</v>
          </cell>
          <cell r="S180">
            <v>117271.28856633305</v>
          </cell>
          <cell r="T180">
            <v>117271.28856633305</v>
          </cell>
          <cell r="U180">
            <v>117271.28856633305</v>
          </cell>
          <cell r="V180">
            <v>117271.28856633305</v>
          </cell>
        </row>
      </sheetData>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ople"/>
      <sheetName val="FULL OVERVIEW"/>
      <sheetName val="EA Tables"/>
      <sheetName val="Regional Split North (Overview)"/>
      <sheetName val="North (AMP8)"/>
      <sheetName val="North (AMP9)"/>
      <sheetName val="North (AMP10)"/>
      <sheetName val="Regional Split Essex (Overview)"/>
      <sheetName val="Essex (AMP8)"/>
      <sheetName val="Essex (AMP9)"/>
      <sheetName val="Essex (AMP10)"/>
      <sheetName val="Regional Split Suffolk Overview"/>
      <sheetName val="Suffolk (AMP8)"/>
      <sheetName val="Suffolk (AMP9)"/>
      <sheetName val="Suffolk (AMP10)"/>
      <sheetName val="Premise Count"/>
      <sheetName val="Savings Data"/>
    </sheetNames>
    <sheetDataSet>
      <sheetData sheetId="0"/>
      <sheetData sheetId="1"/>
      <sheetData sheetId="2">
        <row r="4">
          <cell r="G4">
            <v>958923.47766525147</v>
          </cell>
        </row>
        <row r="12">
          <cell r="G12">
            <v>1229974.0972</v>
          </cell>
        </row>
        <row r="20">
          <cell r="G20">
            <v>1521532.6526666665</v>
          </cell>
        </row>
        <row r="29">
          <cell r="G29">
            <v>881.85888268260203</v>
          </cell>
          <cell r="M29">
            <v>3308.8484667520738</v>
          </cell>
          <cell r="S29">
            <v>2675.9077266500435</v>
          </cell>
        </row>
        <row r="30">
          <cell r="G30">
            <v>134.68700189835778</v>
          </cell>
          <cell r="S30">
            <v>226.73213254724502</v>
          </cell>
        </row>
        <row r="31">
          <cell r="G31">
            <v>22281.321871008073</v>
          </cell>
          <cell r="M31">
            <v>20900.59961913139</v>
          </cell>
        </row>
        <row r="33">
          <cell r="G33">
            <v>7105.9896092277249</v>
          </cell>
          <cell r="M33">
            <v>6665.6477824785861</v>
          </cell>
          <cell r="S33">
            <v>11962.224678329638</v>
          </cell>
        </row>
        <row r="34">
          <cell r="G34">
            <v>4531.6208993143664</v>
          </cell>
          <cell r="M34">
            <v>4250.8067784567484</v>
          </cell>
          <cell r="S34">
            <v>7628.5317507668005</v>
          </cell>
        </row>
        <row r="35">
          <cell r="G35">
            <v>610.35375543812768</v>
          </cell>
          <cell r="M35">
            <v>572.53153750470869</v>
          </cell>
          <cell r="S35">
            <v>1027.4696639482747</v>
          </cell>
        </row>
        <row r="36">
          <cell r="G36">
            <v>7141.5083333570392</v>
          </cell>
          <cell r="M36">
            <v>6698.9654929944572</v>
          </cell>
          <cell r="S36">
            <v>12022.016907376908</v>
          </cell>
        </row>
        <row r="37">
          <cell r="G37">
            <v>7952.500257656834</v>
          </cell>
          <cell r="M37">
            <v>24865.673712204036</v>
          </cell>
          <cell r="S37">
            <v>5354.8963659069586</v>
          </cell>
        </row>
        <row r="38">
          <cell r="G38">
            <v>76720.444119317719</v>
          </cell>
          <cell r="M38">
            <v>239887.5157142634</v>
          </cell>
          <cell r="S38">
            <v>51660.485896840633</v>
          </cell>
        </row>
        <row r="39">
          <cell r="G39">
            <v>2439.5055351433189</v>
          </cell>
          <cell r="M39">
            <v>7151.0468434421928</v>
          </cell>
          <cell r="S39">
            <v>5133.3302819493974</v>
          </cell>
        </row>
        <row r="40">
          <cell r="G40">
            <v>5502.3391052747211</v>
          </cell>
          <cell r="M40">
            <v>12043.200891411547</v>
          </cell>
          <cell r="S40">
            <v>10291.821133881886</v>
          </cell>
        </row>
        <row r="41">
          <cell r="G41">
            <v>42757.155957074872</v>
          </cell>
          <cell r="M41">
            <v>106953.58233952022</v>
          </cell>
          <cell r="S41">
            <v>124760.83878140194</v>
          </cell>
        </row>
        <row r="42">
          <cell r="G42">
            <v>11598.699035883945</v>
          </cell>
          <cell r="M42">
            <v>13599.942928388735</v>
          </cell>
          <cell r="S42">
            <v>16271.044038608814</v>
          </cell>
        </row>
        <row r="43">
          <cell r="G43">
            <v>2561.8377040405362</v>
          </cell>
          <cell r="M43">
            <v>2403.0865157518406</v>
          </cell>
          <cell r="S43">
            <v>4312.5982291549617</v>
          </cell>
        </row>
        <row r="44">
          <cell r="G44">
            <v>106547.30691439859</v>
          </cell>
          <cell r="M44">
            <v>127707.2641823608</v>
          </cell>
        </row>
        <row r="45">
          <cell r="G45">
            <v>14798.237071444251</v>
          </cell>
          <cell r="M45">
            <v>34703.060919119787</v>
          </cell>
          <cell r="S45">
            <v>19929.084777937504</v>
          </cell>
        </row>
        <row r="46">
          <cell r="G46">
            <v>1479.823707144425</v>
          </cell>
          <cell r="M46">
            <v>3331.4938482354992</v>
          </cell>
          <cell r="S46">
            <v>1992.9084777937505</v>
          </cell>
        </row>
        <row r="47">
          <cell r="G47">
            <v>26852.155441761202</v>
          </cell>
          <cell r="M47">
            <v>24468.526602854869</v>
          </cell>
          <cell r="S47">
            <v>45202.925159735554</v>
          </cell>
        </row>
        <row r="48">
          <cell r="G48">
            <v>48724.301610799579</v>
          </cell>
          <cell r="M48">
            <v>30469.979162657481</v>
          </cell>
          <cell r="S48">
            <v>136704.16911535268</v>
          </cell>
        </row>
        <row r="49">
          <cell r="G49">
            <v>0</v>
          </cell>
          <cell r="M49">
            <v>0</v>
          </cell>
          <cell r="S49">
            <v>0</v>
          </cell>
        </row>
        <row r="50">
          <cell r="G50">
            <v>170489.87582070605</v>
          </cell>
          <cell r="M50">
            <v>186579.17888887154</v>
          </cell>
          <cell r="S50">
            <v>334836.48266470782</v>
          </cell>
        </row>
        <row r="51">
          <cell r="G51">
            <v>397811.95503167913</v>
          </cell>
          <cell r="M51">
            <v>373160.46345704776</v>
          </cell>
          <cell r="S51">
            <v>669676.74419829156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4 ESW"/>
      <sheetName val="Tb4 NW"/>
      <sheetName val="Tb5a ESW"/>
      <sheetName val="Tb5a NW"/>
      <sheetName val="Tb8 ESW"/>
      <sheetName val="Tb8 NW"/>
    </sheetNames>
    <sheetDataSet>
      <sheetData sheetId="0"/>
      <sheetData sheetId="1">
        <row r="152">
          <cell r="W152">
            <v>0</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4CD21-53AF-495C-A09C-F55A25F38153}">
  <dimension ref="A1:CO120"/>
  <sheetViews>
    <sheetView tabSelected="1"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
      <c r="A8" s="161"/>
      <c r="B8" s="137" t="s">
        <v>102</v>
      </c>
      <c r="C8" s="138" t="s">
        <v>103</v>
      </c>
      <c r="D8" s="27" t="s">
        <v>104</v>
      </c>
      <c r="E8" s="28"/>
      <c r="F8" s="28"/>
      <c r="G8" s="29" t="s">
        <v>105</v>
      </c>
      <c r="H8" s="30"/>
      <c r="I8" s="31"/>
      <c r="J8" s="31"/>
      <c r="K8" s="31"/>
      <c r="L8" s="31"/>
      <c r="M8" s="32"/>
      <c r="N8" s="118">
        <f>'WE Medium'!N8+'WE Smart'!N8</f>
        <v>2.1880975954820001</v>
      </c>
      <c r="O8" s="118">
        <f>'WE Medium'!O8+'WE Smart'!O8</f>
        <v>2.355698123482</v>
      </c>
      <c r="P8" s="118">
        <f>'WE Medium'!P8+'WE Smart'!P8</f>
        <v>2.355698123482</v>
      </c>
      <c r="Q8" s="118">
        <f>'WE Medium'!Q8+'WE Smart'!Q8</f>
        <v>2.3672285578059999</v>
      </c>
      <c r="R8" s="118">
        <f>'WE Medium'!R8+'WE Smart'!R8</f>
        <v>2.368755335615</v>
      </c>
      <c r="S8" s="118">
        <f>'WE Medium'!S8+'WE Smart'!S8</f>
        <v>2.1882607607869997</v>
      </c>
      <c r="T8" s="118">
        <f>'WE Medium'!T8+'WE Smart'!T8</f>
        <v>2.1882607607869997</v>
      </c>
      <c r="U8" s="118">
        <f>'WE Medium'!U8+'WE Smart'!U8</f>
        <v>2.1882607607869997</v>
      </c>
      <c r="V8" s="118">
        <f>'WE Medium'!V8+'WE Smart'!V8</f>
        <v>2.1882607607869997</v>
      </c>
      <c r="W8" s="118">
        <f>'WE Medium'!W8+'WE Smart'!W8</f>
        <v>2.1882607607869997</v>
      </c>
      <c r="X8" s="118">
        <f>'WE Medium'!X8+'WE Smart'!X8</f>
        <v>1.4191454000000001</v>
      </c>
      <c r="Y8" s="118">
        <f>'WE Medium'!Y8+'WE Smart'!Y8</f>
        <v>1.4191454000000001</v>
      </c>
      <c r="Z8" s="118">
        <f>'WE Medium'!Z8+'WE Smart'!Z8</f>
        <v>1.4191454000000001</v>
      </c>
      <c r="AA8" s="118">
        <f>'WE Medium'!AA8+'WE Smart'!AA8</f>
        <v>1.4191454000000001</v>
      </c>
      <c r="AB8" s="118">
        <f>'WE Medium'!AB8+'WE Smart'!AB8</f>
        <v>1.4191454000000001</v>
      </c>
      <c r="AC8" s="118">
        <f>'WE Medium'!AC8+'WE Smart'!AC8</f>
        <v>1.3481879999999999</v>
      </c>
      <c r="AD8" s="118">
        <f>'WE Medium'!AD8+'WE Smart'!AD8</f>
        <v>1.3481879999999999</v>
      </c>
      <c r="AE8" s="118">
        <f>'WE Medium'!AE8+'WE Smart'!AE8</f>
        <v>1.3481879999999999</v>
      </c>
      <c r="AF8" s="118">
        <f>'WE Medium'!AF8+'WE Smart'!AF8</f>
        <v>1.3481879999999999</v>
      </c>
      <c r="AG8" s="118">
        <f>'WE Medium'!AG8+'WE Smart'!AG8</f>
        <v>1.3481879999999999</v>
      </c>
      <c r="AH8" s="118">
        <f>'WE Medium'!AH8+'WE Smart'!AH8</f>
        <v>1.2942605999999999</v>
      </c>
      <c r="AI8" s="118">
        <f>'WE Medium'!AI8+'WE Smart'!AI8</f>
        <v>1.2942605999999999</v>
      </c>
      <c r="AJ8" s="118">
        <f>'WE Medium'!AJ8+'WE Smart'!AJ8</f>
        <v>1.2942605999999999</v>
      </c>
      <c r="AK8" s="118">
        <f>'WE Medium'!AK8+'WE Smart'!AK8</f>
        <v>1.2942605999999999</v>
      </c>
      <c r="AL8" s="118">
        <f>'WE Medium'!AL8+'WE Smart'!AL8</f>
        <v>1.2942605999999999</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2"/>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2"/>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2"/>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2"/>
      <c r="N14" s="41">
        <f>IF((N8+N9)*N11&lt;&gt;0,(N8+N9)*N11,"")</f>
        <v>2.11410395698744</v>
      </c>
      <c r="O14" s="41">
        <f t="shared" ref="O14:BQ14" si="3">IF((O8+O9)*O11&lt;&gt;0,(O8+O9)*O11,"")</f>
        <v>2.276036834282126</v>
      </c>
      <c r="P14" s="41">
        <f t="shared" si="3"/>
        <v>2.276036834282126</v>
      </c>
      <c r="Q14" s="41">
        <f>IF((Q8+Q9)*Q11&lt;&gt;0,(Q8+Q9)*Q11,"")</f>
        <v>2.2871773505371982</v>
      </c>
      <c r="R14" s="41">
        <f t="shared" si="3"/>
        <v>2.2886524981787439</v>
      </c>
      <c r="S14" s="41">
        <f t="shared" si="3"/>
        <v>2.1142616046251206</v>
      </c>
      <c r="T14" s="41">
        <f>IF((T8+T9)*T11&lt;&gt;0,(T8+T9)*T11,"")</f>
        <v>2.1142616046251206</v>
      </c>
      <c r="U14" s="41">
        <f t="shared" si="3"/>
        <v>2.1142616046251206</v>
      </c>
      <c r="V14" s="41">
        <f t="shared" si="3"/>
        <v>2.1142616046251206</v>
      </c>
      <c r="W14" s="41">
        <f t="shared" si="3"/>
        <v>2.1142616046251206</v>
      </c>
      <c r="X14" s="41">
        <f t="shared" si="3"/>
        <v>1.3711549758454109</v>
      </c>
      <c r="Y14" s="41">
        <f t="shared" si="3"/>
        <v>1.3711549758454109</v>
      </c>
      <c r="Z14" s="41">
        <f t="shared" si="3"/>
        <v>1.3711549758454109</v>
      </c>
      <c r="AA14" s="41">
        <f t="shared" si="3"/>
        <v>1.3711549758454109</v>
      </c>
      <c r="AB14" s="41">
        <f t="shared" si="3"/>
        <v>1.3711549758454109</v>
      </c>
      <c r="AC14" s="41">
        <f t="shared" si="3"/>
        <v>1.3025971014492754</v>
      </c>
      <c r="AD14" s="41">
        <f t="shared" si="3"/>
        <v>1.3025971014492754</v>
      </c>
      <c r="AE14" s="41">
        <f t="shared" si="3"/>
        <v>1.3025971014492754</v>
      </c>
      <c r="AF14" s="41">
        <f t="shared" si="3"/>
        <v>1.3025971014492754</v>
      </c>
      <c r="AG14" s="41">
        <f t="shared" si="3"/>
        <v>1.3025971014492754</v>
      </c>
      <c r="AH14" s="41">
        <f t="shared" si="3"/>
        <v>1.2504933333333332</v>
      </c>
      <c r="AI14" s="41">
        <f t="shared" si="3"/>
        <v>1.2504933333333332</v>
      </c>
      <c r="AJ14" s="41">
        <f t="shared" si="3"/>
        <v>1.2504933333333332</v>
      </c>
      <c r="AK14" s="41">
        <f t="shared" si="3"/>
        <v>1.2504933333333332</v>
      </c>
      <c r="AL14" s="41">
        <f t="shared" si="3"/>
        <v>1.2504933333333332</v>
      </c>
      <c r="AM14" s="41" t="str">
        <f>IF((AM8+AM9)*AM11&lt;&gt;0,(AM8+AM9)*AM11,"")</f>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ref="BR14:BT14" si="4">IF((DF8+BR9)*BR11&lt;&gt;0,(DF8+BR9)*BR11,"")</f>
        <v/>
      </c>
      <c r="BS14" s="41" t="str">
        <f t="shared" si="4"/>
        <v/>
      </c>
      <c r="BT14" s="41" t="str">
        <f t="shared" si="4"/>
        <v/>
      </c>
      <c r="BU14" s="41" t="str">
        <f>IF((BP8+BU9)*BU11&lt;&gt;0,(BP8+BU9)*BU11,"")</f>
        <v/>
      </c>
      <c r="BV14" s="41" t="str">
        <f t="shared" ref="BV14:CO14" si="5">IF((BV8+BV9)*BV11&lt;&gt;0,(BV8+BV9)*BV11,"")</f>
        <v/>
      </c>
      <c r="BW14" s="41" t="str">
        <f t="shared" si="5"/>
        <v/>
      </c>
      <c r="BX14" s="41" t="str">
        <f t="shared" si="5"/>
        <v/>
      </c>
      <c r="BY14" s="41" t="str">
        <f t="shared" si="5"/>
        <v/>
      </c>
      <c r="BZ14" s="41" t="str">
        <f t="shared" si="5"/>
        <v/>
      </c>
      <c r="CA14" s="41" t="str">
        <f t="shared" si="5"/>
        <v/>
      </c>
      <c r="CB14" s="41" t="str">
        <f t="shared" si="5"/>
        <v/>
      </c>
      <c r="CC14" s="41" t="str">
        <f t="shared" si="5"/>
        <v/>
      </c>
      <c r="CD14" s="41" t="str">
        <f t="shared" si="5"/>
        <v/>
      </c>
      <c r="CE14" s="41" t="str">
        <f t="shared" si="5"/>
        <v/>
      </c>
      <c r="CF14" s="41" t="str">
        <f t="shared" si="5"/>
        <v/>
      </c>
      <c r="CG14" s="41" t="str">
        <f t="shared" si="5"/>
        <v/>
      </c>
      <c r="CH14" s="41" t="str">
        <f t="shared" si="5"/>
        <v/>
      </c>
      <c r="CI14" s="41" t="str">
        <f t="shared" si="5"/>
        <v/>
      </c>
      <c r="CJ14" s="41" t="str">
        <f t="shared" si="5"/>
        <v/>
      </c>
      <c r="CK14" s="41" t="str">
        <f t="shared" si="5"/>
        <v/>
      </c>
      <c r="CL14" s="41" t="str">
        <f t="shared" si="5"/>
        <v/>
      </c>
      <c r="CM14" s="41" t="str">
        <f t="shared" si="5"/>
        <v/>
      </c>
      <c r="CN14" s="41" t="str">
        <f t="shared" si="5"/>
        <v/>
      </c>
      <c r="CO14" s="42" t="str">
        <f t="shared" si="5"/>
        <v/>
      </c>
    </row>
    <row r="15" spans="1:93" s="43" customFormat="1" ht="15.75" thickBot="1" x14ac:dyDescent="0.25">
      <c r="A15" s="162"/>
      <c r="B15" s="36"/>
      <c r="C15" s="37"/>
      <c r="D15" s="38" t="s">
        <v>114</v>
      </c>
      <c r="E15" s="37"/>
      <c r="F15" s="37"/>
      <c r="G15" s="37" t="s">
        <v>101</v>
      </c>
      <c r="H15" s="163">
        <f>IF(SUM($M$14:$CO$14)&lt;&gt;0,SUM($M$14:$CO$14),"")</f>
        <v>41.434542550533315</v>
      </c>
      <c r="I15" s="164"/>
      <c r="J15" s="164"/>
      <c r="K15" s="164"/>
      <c r="L15" s="165"/>
    </row>
    <row r="16" spans="1:93" s="43" customFormat="1" ht="15.75" thickBot="1" x14ac:dyDescent="0.25">
      <c r="A16" s="44"/>
      <c r="B16" s="45"/>
      <c r="C16" s="45"/>
      <c r="D16" s="46"/>
      <c r="E16" s="45"/>
      <c r="F16" s="45"/>
      <c r="G16" s="45"/>
      <c r="H16" s="47">
        <f>H15</f>
        <v>41.434542550533315</v>
      </c>
      <c r="I16" s="48"/>
    </row>
    <row r="17" spans="1:93" s="43" customFormat="1" ht="15.75" thickBot="1" x14ac:dyDescent="0.25">
      <c r="A17" s="44"/>
      <c r="B17" s="45"/>
      <c r="C17" s="45"/>
      <c r="D17" s="46"/>
      <c r="E17" s="45"/>
      <c r="F17" s="45"/>
      <c r="G17" s="45"/>
      <c r="H17" s="163">
        <f>IF(SUM($M$14:$AL$14)&lt;&gt;0,SUM($M$14:$AL$14),"")</f>
        <v>41.434542550533315</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41.434542550533315</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6">+O7+N22</f>
        <v>0</v>
      </c>
      <c r="P20" s="134">
        <f t="shared" si="6"/>
        <v>0</v>
      </c>
      <c r="Q20" s="134">
        <f t="shared" si="6"/>
        <v>0</v>
      </c>
      <c r="R20" s="134">
        <f t="shared" si="6"/>
        <v>0</v>
      </c>
      <c r="S20" s="134">
        <f t="shared" si="6"/>
        <v>0</v>
      </c>
      <c r="T20" s="134">
        <f t="shared" si="6"/>
        <v>0</v>
      </c>
      <c r="U20" s="134">
        <f t="shared" si="6"/>
        <v>0</v>
      </c>
      <c r="V20" s="134">
        <f t="shared" si="6"/>
        <v>0</v>
      </c>
      <c r="W20" s="134">
        <f t="shared" si="6"/>
        <v>0</v>
      </c>
      <c r="X20" s="134">
        <f t="shared" si="6"/>
        <v>0</v>
      </c>
      <c r="Y20" s="134">
        <f t="shared" si="6"/>
        <v>0</v>
      </c>
      <c r="Z20" s="134">
        <f t="shared" si="6"/>
        <v>0</v>
      </c>
      <c r="AA20" s="134">
        <f t="shared" si="6"/>
        <v>0</v>
      </c>
      <c r="AB20" s="134">
        <f t="shared" si="6"/>
        <v>0</v>
      </c>
      <c r="AC20" s="134">
        <f t="shared" si="6"/>
        <v>0</v>
      </c>
      <c r="AD20" s="134">
        <f t="shared" si="6"/>
        <v>0</v>
      </c>
      <c r="AE20" s="134">
        <f t="shared" si="6"/>
        <v>0</v>
      </c>
      <c r="AF20" s="134">
        <f t="shared" si="6"/>
        <v>0</v>
      </c>
      <c r="AG20" s="134">
        <f t="shared" si="6"/>
        <v>0</v>
      </c>
      <c r="AH20" s="134">
        <f t="shared" si="6"/>
        <v>0</v>
      </c>
      <c r="AI20" s="134">
        <f t="shared" si="6"/>
        <v>0</v>
      </c>
      <c r="AJ20" s="134">
        <f t="shared" si="6"/>
        <v>0</v>
      </c>
      <c r="AK20" s="134">
        <f t="shared" si="6"/>
        <v>0</v>
      </c>
      <c r="AL20" s="134">
        <f t="shared" si="6"/>
        <v>0</v>
      </c>
      <c r="AM20" s="134">
        <f t="shared" si="6"/>
        <v>0</v>
      </c>
      <c r="AN20" s="134">
        <f t="shared" si="6"/>
        <v>0</v>
      </c>
      <c r="AO20" s="134">
        <f t="shared" si="6"/>
        <v>0</v>
      </c>
      <c r="AP20" s="134">
        <f t="shared" si="6"/>
        <v>0</v>
      </c>
      <c r="AQ20" s="134">
        <f t="shared" si="6"/>
        <v>0</v>
      </c>
      <c r="AR20" s="134">
        <f t="shared" si="6"/>
        <v>0</v>
      </c>
      <c r="AS20" s="134">
        <f t="shared" si="6"/>
        <v>0</v>
      </c>
      <c r="AT20" s="134">
        <f t="shared" si="6"/>
        <v>0</v>
      </c>
      <c r="AU20" s="134">
        <f t="shared" si="6"/>
        <v>0</v>
      </c>
      <c r="AV20" s="134">
        <f t="shared" si="6"/>
        <v>0</v>
      </c>
      <c r="AW20" s="134">
        <f t="shared" si="6"/>
        <v>0</v>
      </c>
      <c r="AX20" s="134">
        <f t="shared" si="6"/>
        <v>0</v>
      </c>
      <c r="AY20" s="134">
        <f t="shared" si="6"/>
        <v>0</v>
      </c>
      <c r="AZ20" s="134">
        <f t="shared" si="6"/>
        <v>0</v>
      </c>
      <c r="BA20" s="134">
        <f t="shared" si="6"/>
        <v>0</v>
      </c>
      <c r="BB20" s="134">
        <f t="shared" si="6"/>
        <v>0</v>
      </c>
      <c r="BC20" s="134">
        <f t="shared" si="6"/>
        <v>0</v>
      </c>
      <c r="BD20" s="134">
        <f t="shared" si="6"/>
        <v>0</v>
      </c>
      <c r="BE20" s="134">
        <f t="shared" si="6"/>
        <v>0</v>
      </c>
      <c r="BF20" s="134">
        <f t="shared" si="6"/>
        <v>0</v>
      </c>
      <c r="BG20" s="134">
        <f t="shared" si="6"/>
        <v>0</v>
      </c>
      <c r="BH20" s="134">
        <f t="shared" si="6"/>
        <v>0</v>
      </c>
      <c r="BI20" s="134">
        <f t="shared" si="6"/>
        <v>0</v>
      </c>
      <c r="BJ20" s="134">
        <f t="shared" si="6"/>
        <v>0</v>
      </c>
      <c r="BK20" s="134">
        <f t="shared" si="6"/>
        <v>0</v>
      </c>
      <c r="BL20" s="134">
        <f t="shared" si="6"/>
        <v>0</v>
      </c>
      <c r="BM20" s="134">
        <f t="shared" si="6"/>
        <v>0</v>
      </c>
      <c r="BN20" s="134">
        <f t="shared" si="6"/>
        <v>0</v>
      </c>
      <c r="BO20" s="134">
        <f t="shared" si="6"/>
        <v>0</v>
      </c>
      <c r="BP20" s="134">
        <f t="shared" si="6"/>
        <v>0</v>
      </c>
      <c r="BQ20" s="134">
        <f t="shared" si="6"/>
        <v>0</v>
      </c>
      <c r="BR20" s="134">
        <f t="shared" si="6"/>
        <v>0</v>
      </c>
      <c r="BS20" s="134">
        <f t="shared" si="6"/>
        <v>0</v>
      </c>
      <c r="BT20" s="134">
        <f t="shared" si="6"/>
        <v>0</v>
      </c>
      <c r="BU20" s="134">
        <f t="shared" si="6"/>
        <v>0</v>
      </c>
      <c r="BV20" s="134">
        <f t="shared" si="6"/>
        <v>0</v>
      </c>
      <c r="BW20" s="134">
        <f t="shared" si="6"/>
        <v>0</v>
      </c>
      <c r="BX20" s="134">
        <f t="shared" si="6"/>
        <v>0</v>
      </c>
      <c r="BY20" s="134">
        <f t="shared" si="6"/>
        <v>0</v>
      </c>
      <c r="BZ20" s="134">
        <f t="shared" si="6"/>
        <v>0</v>
      </c>
      <c r="CA20" s="134">
        <f t="shared" ref="CA20:CO20" si="7">+CA7+BZ22</f>
        <v>0</v>
      </c>
      <c r="CB20" s="134">
        <f t="shared" si="7"/>
        <v>0</v>
      </c>
      <c r="CC20" s="134">
        <f t="shared" si="7"/>
        <v>0</v>
      </c>
      <c r="CD20" s="134">
        <f t="shared" si="7"/>
        <v>0</v>
      </c>
      <c r="CE20" s="134">
        <f t="shared" si="7"/>
        <v>0</v>
      </c>
      <c r="CF20" s="134">
        <f t="shared" si="7"/>
        <v>0</v>
      </c>
      <c r="CG20" s="134">
        <f t="shared" si="7"/>
        <v>0</v>
      </c>
      <c r="CH20" s="134">
        <f t="shared" si="7"/>
        <v>0</v>
      </c>
      <c r="CI20" s="134">
        <f t="shared" si="7"/>
        <v>0</v>
      </c>
      <c r="CJ20" s="134">
        <f t="shared" si="7"/>
        <v>0</v>
      </c>
      <c r="CK20" s="134">
        <f t="shared" si="7"/>
        <v>0</v>
      </c>
      <c r="CL20" s="134">
        <f t="shared" si="7"/>
        <v>0</v>
      </c>
      <c r="CM20" s="134">
        <f t="shared" si="7"/>
        <v>0</v>
      </c>
      <c r="CN20" s="134">
        <f t="shared" si="7"/>
        <v>0</v>
      </c>
      <c r="CO20" s="134">
        <f t="shared" si="7"/>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8">MIN(IF(N20=0,0,+N7/$F21)+M21,N20)</f>
        <v>0</v>
      </c>
      <c r="O21" s="135">
        <f t="shared" si="8"/>
        <v>0</v>
      </c>
      <c r="P21" s="135">
        <f t="shared" si="8"/>
        <v>0</v>
      </c>
      <c r="Q21" s="135">
        <f t="shared" si="8"/>
        <v>0</v>
      </c>
      <c r="R21" s="135">
        <f t="shared" si="8"/>
        <v>0</v>
      </c>
      <c r="S21" s="135">
        <f t="shared" si="8"/>
        <v>0</v>
      </c>
      <c r="T21" s="135">
        <f t="shared" si="8"/>
        <v>0</v>
      </c>
      <c r="U21" s="135">
        <f t="shared" si="8"/>
        <v>0</v>
      </c>
      <c r="V21" s="135">
        <f t="shared" si="8"/>
        <v>0</v>
      </c>
      <c r="W21" s="135">
        <f t="shared" si="8"/>
        <v>0</v>
      </c>
      <c r="X21" s="135">
        <f t="shared" si="8"/>
        <v>0</v>
      </c>
      <c r="Y21" s="135">
        <f t="shared" si="8"/>
        <v>0</v>
      </c>
      <c r="Z21" s="135">
        <f t="shared" si="8"/>
        <v>0</v>
      </c>
      <c r="AA21" s="135">
        <f t="shared" si="8"/>
        <v>0</v>
      </c>
      <c r="AB21" s="135">
        <f t="shared" si="8"/>
        <v>0</v>
      </c>
      <c r="AC21" s="135">
        <f t="shared" si="8"/>
        <v>0</v>
      </c>
      <c r="AD21" s="135">
        <f t="shared" si="8"/>
        <v>0</v>
      </c>
      <c r="AE21" s="135">
        <f t="shared" si="8"/>
        <v>0</v>
      </c>
      <c r="AF21" s="135">
        <f t="shared" si="8"/>
        <v>0</v>
      </c>
      <c r="AG21" s="135">
        <f t="shared" si="8"/>
        <v>0</v>
      </c>
      <c r="AH21" s="135">
        <f t="shared" si="8"/>
        <v>0</v>
      </c>
      <c r="AI21" s="135">
        <f t="shared" si="8"/>
        <v>0</v>
      </c>
      <c r="AJ21" s="135">
        <f t="shared" si="8"/>
        <v>0</v>
      </c>
      <c r="AK21" s="135">
        <f t="shared" si="8"/>
        <v>0</v>
      </c>
      <c r="AL21" s="135">
        <f t="shared" si="8"/>
        <v>0</v>
      </c>
      <c r="AM21" s="135">
        <f t="shared" si="8"/>
        <v>0</v>
      </c>
      <c r="AN21" s="135">
        <f t="shared" si="8"/>
        <v>0</v>
      </c>
      <c r="AO21" s="135">
        <f t="shared" si="8"/>
        <v>0</v>
      </c>
      <c r="AP21" s="135">
        <f t="shared" si="8"/>
        <v>0</v>
      </c>
      <c r="AQ21" s="135">
        <f t="shared" si="8"/>
        <v>0</v>
      </c>
      <c r="AR21" s="135">
        <f t="shared" si="8"/>
        <v>0</v>
      </c>
      <c r="AS21" s="135">
        <f t="shared" si="8"/>
        <v>0</v>
      </c>
      <c r="AT21" s="135">
        <f t="shared" si="8"/>
        <v>0</v>
      </c>
      <c r="AU21" s="135">
        <f t="shared" si="8"/>
        <v>0</v>
      </c>
      <c r="AV21" s="135">
        <f t="shared" si="8"/>
        <v>0</v>
      </c>
      <c r="AW21" s="135">
        <f t="shared" si="8"/>
        <v>0</v>
      </c>
      <c r="AX21" s="135">
        <f t="shared" si="8"/>
        <v>0</v>
      </c>
      <c r="AY21" s="135">
        <f t="shared" si="8"/>
        <v>0</v>
      </c>
      <c r="AZ21" s="135">
        <f t="shared" si="8"/>
        <v>0</v>
      </c>
      <c r="BA21" s="135">
        <f t="shared" si="8"/>
        <v>0</v>
      </c>
      <c r="BB21" s="135">
        <f t="shared" si="8"/>
        <v>0</v>
      </c>
      <c r="BC21" s="135">
        <f t="shared" si="8"/>
        <v>0</v>
      </c>
      <c r="BD21" s="135">
        <f t="shared" si="8"/>
        <v>0</v>
      </c>
      <c r="BE21" s="135">
        <f t="shared" si="8"/>
        <v>0</v>
      </c>
      <c r="BF21" s="135">
        <f t="shared" si="8"/>
        <v>0</v>
      </c>
      <c r="BG21" s="135">
        <f t="shared" si="8"/>
        <v>0</v>
      </c>
      <c r="BH21" s="135">
        <f t="shared" si="8"/>
        <v>0</v>
      </c>
      <c r="BI21" s="135">
        <f t="shared" si="8"/>
        <v>0</v>
      </c>
      <c r="BJ21" s="135">
        <f t="shared" si="8"/>
        <v>0</v>
      </c>
      <c r="BK21" s="135">
        <f t="shared" si="8"/>
        <v>0</v>
      </c>
      <c r="BL21" s="135">
        <f t="shared" si="8"/>
        <v>0</v>
      </c>
      <c r="BM21" s="135">
        <f t="shared" si="8"/>
        <v>0</v>
      </c>
      <c r="BN21" s="135">
        <f t="shared" si="8"/>
        <v>0</v>
      </c>
      <c r="BO21" s="135">
        <f t="shared" si="8"/>
        <v>0</v>
      </c>
      <c r="BP21" s="135">
        <f t="shared" si="8"/>
        <v>0</v>
      </c>
      <c r="BQ21" s="135">
        <f t="shared" si="8"/>
        <v>0</v>
      </c>
      <c r="BR21" s="135">
        <f t="shared" si="8"/>
        <v>0</v>
      </c>
      <c r="BS21" s="135">
        <f t="shared" si="8"/>
        <v>0</v>
      </c>
      <c r="BT21" s="135">
        <f t="shared" si="8"/>
        <v>0</v>
      </c>
      <c r="BU21" s="135">
        <f t="shared" si="8"/>
        <v>0</v>
      </c>
      <c r="BV21" s="135">
        <f t="shared" si="8"/>
        <v>0</v>
      </c>
      <c r="BW21" s="135">
        <f t="shared" si="8"/>
        <v>0</v>
      </c>
      <c r="BX21" s="135">
        <f t="shared" si="8"/>
        <v>0</v>
      </c>
      <c r="BY21" s="135">
        <f t="shared" si="8"/>
        <v>0</v>
      </c>
      <c r="BZ21" s="135">
        <f t="shared" ref="BZ21:CO21" si="9">MIN(IF(BZ20=0,0,+BZ7/$F21)+BY21,BZ20)</f>
        <v>0</v>
      </c>
      <c r="CA21" s="135">
        <f t="shared" si="9"/>
        <v>0</v>
      </c>
      <c r="CB21" s="135">
        <f t="shared" si="9"/>
        <v>0</v>
      </c>
      <c r="CC21" s="135">
        <f t="shared" si="9"/>
        <v>0</v>
      </c>
      <c r="CD21" s="135">
        <f t="shared" si="9"/>
        <v>0</v>
      </c>
      <c r="CE21" s="135">
        <f t="shared" si="9"/>
        <v>0</v>
      </c>
      <c r="CF21" s="135">
        <f t="shared" si="9"/>
        <v>0</v>
      </c>
      <c r="CG21" s="135">
        <f t="shared" si="9"/>
        <v>0</v>
      </c>
      <c r="CH21" s="135">
        <f t="shared" si="9"/>
        <v>0</v>
      </c>
      <c r="CI21" s="135">
        <f t="shared" si="9"/>
        <v>0</v>
      </c>
      <c r="CJ21" s="135">
        <f t="shared" si="9"/>
        <v>0</v>
      </c>
      <c r="CK21" s="135">
        <f t="shared" si="9"/>
        <v>0</v>
      </c>
      <c r="CL21" s="135">
        <f t="shared" si="9"/>
        <v>0</v>
      </c>
      <c r="CM21" s="135">
        <f t="shared" si="9"/>
        <v>0</v>
      </c>
      <c r="CN21" s="135">
        <f t="shared" si="9"/>
        <v>0</v>
      </c>
      <c r="CO21" s="135">
        <f t="shared" si="9"/>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10">+O20-O21</f>
        <v>0</v>
      </c>
      <c r="P22" s="135">
        <f t="shared" si="10"/>
        <v>0</v>
      </c>
      <c r="Q22" s="135">
        <f t="shared" si="10"/>
        <v>0</v>
      </c>
      <c r="R22" s="135">
        <f t="shared" si="10"/>
        <v>0</v>
      </c>
      <c r="S22" s="135">
        <f t="shared" si="10"/>
        <v>0</v>
      </c>
      <c r="T22" s="135">
        <f t="shared" si="10"/>
        <v>0</v>
      </c>
      <c r="U22" s="135">
        <f t="shared" si="10"/>
        <v>0</v>
      </c>
      <c r="V22" s="135">
        <f t="shared" si="10"/>
        <v>0</v>
      </c>
      <c r="W22" s="135">
        <f t="shared" si="10"/>
        <v>0</v>
      </c>
      <c r="X22" s="135">
        <f t="shared" si="10"/>
        <v>0</v>
      </c>
      <c r="Y22" s="135">
        <f t="shared" si="10"/>
        <v>0</v>
      </c>
      <c r="Z22" s="135">
        <f t="shared" si="10"/>
        <v>0</v>
      </c>
      <c r="AA22" s="135">
        <f t="shared" si="10"/>
        <v>0</v>
      </c>
      <c r="AB22" s="135">
        <f t="shared" si="10"/>
        <v>0</v>
      </c>
      <c r="AC22" s="136">
        <f t="shared" si="10"/>
        <v>0</v>
      </c>
      <c r="AD22" s="136">
        <f t="shared" si="10"/>
        <v>0</v>
      </c>
      <c r="AE22" s="136">
        <f t="shared" si="10"/>
        <v>0</v>
      </c>
      <c r="AF22" s="136">
        <f t="shared" si="10"/>
        <v>0</v>
      </c>
      <c r="AG22" s="136">
        <f t="shared" si="10"/>
        <v>0</v>
      </c>
      <c r="AH22" s="136">
        <f t="shared" si="10"/>
        <v>0</v>
      </c>
      <c r="AI22" s="136">
        <f t="shared" si="10"/>
        <v>0</v>
      </c>
      <c r="AJ22" s="136">
        <f t="shared" si="10"/>
        <v>0</v>
      </c>
      <c r="AK22" s="136">
        <f t="shared" si="10"/>
        <v>0</v>
      </c>
      <c r="AL22" s="136">
        <f t="shared" si="10"/>
        <v>0</v>
      </c>
      <c r="AM22" s="136">
        <f t="shared" si="10"/>
        <v>0</v>
      </c>
      <c r="AN22" s="136">
        <f t="shared" si="10"/>
        <v>0</v>
      </c>
      <c r="AO22" s="136">
        <f t="shared" si="10"/>
        <v>0</v>
      </c>
      <c r="AP22" s="136">
        <f t="shared" si="10"/>
        <v>0</v>
      </c>
      <c r="AQ22" s="136">
        <f t="shared" si="10"/>
        <v>0</v>
      </c>
      <c r="AR22" s="136">
        <f t="shared" si="10"/>
        <v>0</v>
      </c>
      <c r="AS22" s="136">
        <f t="shared" si="10"/>
        <v>0</v>
      </c>
      <c r="AT22" s="136">
        <f t="shared" si="10"/>
        <v>0</v>
      </c>
      <c r="AU22" s="136">
        <f t="shared" si="10"/>
        <v>0</v>
      </c>
      <c r="AV22" s="136">
        <f t="shared" si="10"/>
        <v>0</v>
      </c>
      <c r="AW22" s="136">
        <f t="shared" si="10"/>
        <v>0</v>
      </c>
      <c r="AX22" s="136">
        <f t="shared" si="10"/>
        <v>0</v>
      </c>
      <c r="AY22" s="136">
        <f t="shared" si="10"/>
        <v>0</v>
      </c>
      <c r="AZ22" s="136">
        <f t="shared" si="10"/>
        <v>0</v>
      </c>
      <c r="BA22" s="136">
        <f t="shared" si="10"/>
        <v>0</v>
      </c>
      <c r="BB22" s="136">
        <f t="shared" si="10"/>
        <v>0</v>
      </c>
      <c r="BC22" s="136">
        <f t="shared" si="10"/>
        <v>0</v>
      </c>
      <c r="BD22" s="136">
        <f t="shared" si="10"/>
        <v>0</v>
      </c>
      <c r="BE22" s="136">
        <f t="shared" si="10"/>
        <v>0</v>
      </c>
      <c r="BF22" s="136">
        <f t="shared" si="10"/>
        <v>0</v>
      </c>
      <c r="BG22" s="136">
        <f t="shared" si="10"/>
        <v>0</v>
      </c>
      <c r="BH22" s="136">
        <f t="shared" si="10"/>
        <v>0</v>
      </c>
      <c r="BI22" s="136">
        <f t="shared" si="10"/>
        <v>0</v>
      </c>
      <c r="BJ22" s="136">
        <f t="shared" si="10"/>
        <v>0</v>
      </c>
      <c r="BK22" s="136">
        <f t="shared" si="10"/>
        <v>0</v>
      </c>
      <c r="BL22" s="136">
        <f t="shared" si="10"/>
        <v>0</v>
      </c>
      <c r="BM22" s="136">
        <f t="shared" si="10"/>
        <v>0</v>
      </c>
      <c r="BN22" s="136">
        <f t="shared" si="10"/>
        <v>0</v>
      </c>
      <c r="BO22" s="136">
        <f t="shared" si="10"/>
        <v>0</v>
      </c>
      <c r="BP22" s="136">
        <f t="shared" si="10"/>
        <v>0</v>
      </c>
      <c r="BQ22" s="136">
        <f t="shared" si="10"/>
        <v>0</v>
      </c>
      <c r="BR22" s="136">
        <f t="shared" si="10"/>
        <v>0</v>
      </c>
      <c r="BS22" s="136">
        <f t="shared" si="10"/>
        <v>0</v>
      </c>
      <c r="BT22" s="136">
        <f t="shared" si="10"/>
        <v>0</v>
      </c>
      <c r="BU22" s="136">
        <f t="shared" si="10"/>
        <v>0</v>
      </c>
      <c r="BV22" s="136">
        <f t="shared" si="10"/>
        <v>0</v>
      </c>
      <c r="BW22" s="136">
        <f t="shared" si="10"/>
        <v>0</v>
      </c>
      <c r="BX22" s="136">
        <f t="shared" si="10"/>
        <v>0</v>
      </c>
      <c r="BY22" s="136">
        <f t="shared" si="10"/>
        <v>0</v>
      </c>
      <c r="BZ22" s="136">
        <f t="shared" si="10"/>
        <v>0</v>
      </c>
      <c r="CA22" s="136">
        <f t="shared" ref="CA22:CO22" si="11">+CA20-CA21</f>
        <v>0</v>
      </c>
      <c r="CB22" s="136">
        <f t="shared" si="11"/>
        <v>0</v>
      </c>
      <c r="CC22" s="136">
        <f t="shared" si="11"/>
        <v>0</v>
      </c>
      <c r="CD22" s="136">
        <f t="shared" si="11"/>
        <v>0</v>
      </c>
      <c r="CE22" s="136">
        <f t="shared" si="11"/>
        <v>0</v>
      </c>
      <c r="CF22" s="136">
        <f t="shared" si="11"/>
        <v>0</v>
      </c>
      <c r="CG22" s="136">
        <f t="shared" si="11"/>
        <v>0</v>
      </c>
      <c r="CH22" s="136">
        <f t="shared" si="11"/>
        <v>0</v>
      </c>
      <c r="CI22" s="136">
        <f t="shared" si="11"/>
        <v>0</v>
      </c>
      <c r="CJ22" s="136">
        <f t="shared" si="11"/>
        <v>0</v>
      </c>
      <c r="CK22" s="136">
        <f t="shared" si="11"/>
        <v>0</v>
      </c>
      <c r="CL22" s="136">
        <f t="shared" si="11"/>
        <v>0</v>
      </c>
      <c r="CM22" s="136">
        <f t="shared" si="11"/>
        <v>0</v>
      </c>
      <c r="CN22" s="136">
        <f t="shared" si="11"/>
        <v>0</v>
      </c>
      <c r="CO22" s="136">
        <f t="shared" si="11"/>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2">AVERAGE(O20,O22)</f>
        <v>0</v>
      </c>
      <c r="P23" s="135">
        <f t="shared" si="12"/>
        <v>0</v>
      </c>
      <c r="Q23" s="135">
        <f t="shared" si="12"/>
        <v>0</v>
      </c>
      <c r="R23" s="135">
        <f t="shared" si="12"/>
        <v>0</v>
      </c>
      <c r="S23" s="135">
        <f t="shared" si="12"/>
        <v>0</v>
      </c>
      <c r="T23" s="135">
        <f t="shared" si="12"/>
        <v>0</v>
      </c>
      <c r="U23" s="135">
        <f t="shared" si="12"/>
        <v>0</v>
      </c>
      <c r="V23" s="135">
        <f t="shared" si="12"/>
        <v>0</v>
      </c>
      <c r="W23" s="135">
        <f t="shared" si="12"/>
        <v>0</v>
      </c>
      <c r="X23" s="135">
        <f t="shared" si="12"/>
        <v>0</v>
      </c>
      <c r="Y23" s="135">
        <f t="shared" si="12"/>
        <v>0</v>
      </c>
      <c r="Z23" s="135">
        <f t="shared" si="12"/>
        <v>0</v>
      </c>
      <c r="AA23" s="135">
        <f t="shared" si="12"/>
        <v>0</v>
      </c>
      <c r="AB23" s="135">
        <f t="shared" si="12"/>
        <v>0</v>
      </c>
      <c r="AC23" s="136">
        <f t="shared" si="12"/>
        <v>0</v>
      </c>
      <c r="AD23" s="136">
        <f t="shared" si="12"/>
        <v>0</v>
      </c>
      <c r="AE23" s="136">
        <f t="shared" si="12"/>
        <v>0</v>
      </c>
      <c r="AF23" s="136">
        <f t="shared" si="12"/>
        <v>0</v>
      </c>
      <c r="AG23" s="136">
        <f t="shared" si="12"/>
        <v>0</v>
      </c>
      <c r="AH23" s="136">
        <f t="shared" si="12"/>
        <v>0</v>
      </c>
      <c r="AI23" s="136">
        <f t="shared" si="12"/>
        <v>0</v>
      </c>
      <c r="AJ23" s="136">
        <f t="shared" si="12"/>
        <v>0</v>
      </c>
      <c r="AK23" s="136">
        <f t="shared" si="12"/>
        <v>0</v>
      </c>
      <c r="AL23" s="136">
        <f t="shared" si="12"/>
        <v>0</v>
      </c>
      <c r="AM23" s="136">
        <f t="shared" si="12"/>
        <v>0</v>
      </c>
      <c r="AN23" s="136">
        <f t="shared" si="12"/>
        <v>0</v>
      </c>
      <c r="AO23" s="136">
        <f t="shared" si="12"/>
        <v>0</v>
      </c>
      <c r="AP23" s="136">
        <f t="shared" si="12"/>
        <v>0</v>
      </c>
      <c r="AQ23" s="136">
        <f t="shared" si="12"/>
        <v>0</v>
      </c>
      <c r="AR23" s="136">
        <f t="shared" si="12"/>
        <v>0</v>
      </c>
      <c r="AS23" s="136">
        <f t="shared" si="12"/>
        <v>0</v>
      </c>
      <c r="AT23" s="136">
        <f t="shared" si="12"/>
        <v>0</v>
      </c>
      <c r="AU23" s="136">
        <f t="shared" si="12"/>
        <v>0</v>
      </c>
      <c r="AV23" s="136">
        <f t="shared" si="12"/>
        <v>0</v>
      </c>
      <c r="AW23" s="136">
        <f t="shared" si="12"/>
        <v>0</v>
      </c>
      <c r="AX23" s="136">
        <f t="shared" si="12"/>
        <v>0</v>
      </c>
      <c r="AY23" s="136">
        <f t="shared" si="12"/>
        <v>0</v>
      </c>
      <c r="AZ23" s="136">
        <f t="shared" si="12"/>
        <v>0</v>
      </c>
      <c r="BA23" s="136">
        <f t="shared" si="12"/>
        <v>0</v>
      </c>
      <c r="BB23" s="136">
        <f t="shared" si="12"/>
        <v>0</v>
      </c>
      <c r="BC23" s="136">
        <f t="shared" si="12"/>
        <v>0</v>
      </c>
      <c r="BD23" s="136">
        <f t="shared" si="12"/>
        <v>0</v>
      </c>
      <c r="BE23" s="136">
        <f t="shared" si="12"/>
        <v>0</v>
      </c>
      <c r="BF23" s="136">
        <f t="shared" si="12"/>
        <v>0</v>
      </c>
      <c r="BG23" s="136">
        <f t="shared" si="12"/>
        <v>0</v>
      </c>
      <c r="BH23" s="136">
        <f t="shared" si="12"/>
        <v>0</v>
      </c>
      <c r="BI23" s="136">
        <f t="shared" si="12"/>
        <v>0</v>
      </c>
      <c r="BJ23" s="136">
        <f t="shared" si="12"/>
        <v>0</v>
      </c>
      <c r="BK23" s="136">
        <f t="shared" si="12"/>
        <v>0</v>
      </c>
      <c r="BL23" s="136">
        <f t="shared" si="12"/>
        <v>0</v>
      </c>
      <c r="BM23" s="136">
        <f t="shared" si="12"/>
        <v>0</v>
      </c>
      <c r="BN23" s="136">
        <f t="shared" si="12"/>
        <v>0</v>
      </c>
      <c r="BO23" s="136">
        <f t="shared" si="12"/>
        <v>0</v>
      </c>
      <c r="BP23" s="136">
        <f t="shared" si="12"/>
        <v>0</v>
      </c>
      <c r="BQ23" s="136">
        <f t="shared" si="12"/>
        <v>0</v>
      </c>
      <c r="BR23" s="136">
        <f t="shared" si="12"/>
        <v>0</v>
      </c>
      <c r="BS23" s="136">
        <f t="shared" si="12"/>
        <v>0</v>
      </c>
      <c r="BT23" s="136">
        <f t="shared" si="12"/>
        <v>0</v>
      </c>
      <c r="BU23" s="136">
        <f t="shared" si="12"/>
        <v>0</v>
      </c>
      <c r="BV23" s="136">
        <f t="shared" si="12"/>
        <v>0</v>
      </c>
      <c r="BW23" s="136">
        <f t="shared" si="12"/>
        <v>0</v>
      </c>
      <c r="BX23" s="136">
        <f t="shared" si="12"/>
        <v>0</v>
      </c>
      <c r="BY23" s="136">
        <f t="shared" si="12"/>
        <v>0</v>
      </c>
      <c r="BZ23" s="136">
        <f t="shared" si="12"/>
        <v>0</v>
      </c>
      <c r="CA23" s="136">
        <f t="shared" ref="CA23:CO23" si="13">AVERAGE(CA20,CA22)</f>
        <v>0</v>
      </c>
      <c r="CB23" s="136">
        <f t="shared" si="13"/>
        <v>0</v>
      </c>
      <c r="CC23" s="136">
        <f t="shared" si="13"/>
        <v>0</v>
      </c>
      <c r="CD23" s="136">
        <f t="shared" si="13"/>
        <v>0</v>
      </c>
      <c r="CE23" s="136">
        <f t="shared" si="13"/>
        <v>0</v>
      </c>
      <c r="CF23" s="136">
        <f t="shared" si="13"/>
        <v>0</v>
      </c>
      <c r="CG23" s="136">
        <f t="shared" si="13"/>
        <v>0</v>
      </c>
      <c r="CH23" s="136">
        <f t="shared" si="13"/>
        <v>0</v>
      </c>
      <c r="CI23" s="136">
        <f t="shared" si="13"/>
        <v>0</v>
      </c>
      <c r="CJ23" s="136">
        <f t="shared" si="13"/>
        <v>0</v>
      </c>
      <c r="CK23" s="136">
        <f t="shared" si="13"/>
        <v>0</v>
      </c>
      <c r="CL23" s="136">
        <f t="shared" si="13"/>
        <v>0</v>
      </c>
      <c r="CM23" s="136">
        <f t="shared" si="13"/>
        <v>0</v>
      </c>
      <c r="CN23" s="136">
        <f t="shared" si="13"/>
        <v>0</v>
      </c>
      <c r="CO23" s="136">
        <f t="shared" si="13"/>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4">+O23*$F24+O21</f>
        <v>0</v>
      </c>
      <c r="P24" s="135">
        <f t="shared" si="14"/>
        <v>0</v>
      </c>
      <c r="Q24" s="135">
        <f t="shared" si="14"/>
        <v>0</v>
      </c>
      <c r="R24" s="135">
        <f t="shared" si="14"/>
        <v>0</v>
      </c>
      <c r="S24" s="135">
        <f t="shared" si="14"/>
        <v>0</v>
      </c>
      <c r="T24" s="135">
        <f t="shared" si="14"/>
        <v>0</v>
      </c>
      <c r="U24" s="135">
        <f t="shared" si="14"/>
        <v>0</v>
      </c>
      <c r="V24" s="135">
        <f t="shared" si="14"/>
        <v>0</v>
      </c>
      <c r="W24" s="135">
        <f t="shared" si="14"/>
        <v>0</v>
      </c>
      <c r="X24" s="135">
        <f t="shared" si="14"/>
        <v>0</v>
      </c>
      <c r="Y24" s="135">
        <f t="shared" si="14"/>
        <v>0</v>
      </c>
      <c r="Z24" s="135">
        <f t="shared" si="14"/>
        <v>0</v>
      </c>
      <c r="AA24" s="135">
        <f t="shared" si="14"/>
        <v>0</v>
      </c>
      <c r="AB24" s="135">
        <f t="shared" si="14"/>
        <v>0</v>
      </c>
      <c r="AC24" s="135">
        <f t="shared" si="14"/>
        <v>0</v>
      </c>
      <c r="AD24" s="135">
        <f t="shared" si="14"/>
        <v>0</v>
      </c>
      <c r="AE24" s="135">
        <f t="shared" si="14"/>
        <v>0</v>
      </c>
      <c r="AF24" s="135">
        <f t="shared" si="14"/>
        <v>0</v>
      </c>
      <c r="AG24" s="135">
        <f t="shared" si="14"/>
        <v>0</v>
      </c>
      <c r="AH24" s="135">
        <f t="shared" si="14"/>
        <v>0</v>
      </c>
      <c r="AI24" s="135">
        <f t="shared" si="14"/>
        <v>0</v>
      </c>
      <c r="AJ24" s="135">
        <f t="shared" si="14"/>
        <v>0</v>
      </c>
      <c r="AK24" s="135">
        <f t="shared" si="14"/>
        <v>0</v>
      </c>
      <c r="AL24" s="135">
        <f t="shared" si="14"/>
        <v>0</v>
      </c>
      <c r="AM24" s="135">
        <f t="shared" si="14"/>
        <v>0</v>
      </c>
      <c r="AN24" s="135">
        <f t="shared" si="14"/>
        <v>0</v>
      </c>
      <c r="AO24" s="135">
        <f t="shared" si="14"/>
        <v>0</v>
      </c>
      <c r="AP24" s="135">
        <f t="shared" si="14"/>
        <v>0</v>
      </c>
      <c r="AQ24" s="135">
        <f t="shared" si="14"/>
        <v>0</v>
      </c>
      <c r="AR24" s="135">
        <f t="shared" si="14"/>
        <v>0</v>
      </c>
      <c r="AS24" s="135">
        <f t="shared" si="14"/>
        <v>0</v>
      </c>
      <c r="AT24" s="135">
        <f t="shared" si="14"/>
        <v>0</v>
      </c>
      <c r="AU24" s="135">
        <f t="shared" si="14"/>
        <v>0</v>
      </c>
      <c r="AV24" s="135">
        <f t="shared" si="14"/>
        <v>0</v>
      </c>
      <c r="AW24" s="135">
        <f t="shared" si="14"/>
        <v>0</v>
      </c>
      <c r="AX24" s="135">
        <f t="shared" si="14"/>
        <v>0</v>
      </c>
      <c r="AY24" s="135">
        <f t="shared" si="14"/>
        <v>0</v>
      </c>
      <c r="AZ24" s="135">
        <f t="shared" si="14"/>
        <v>0</v>
      </c>
      <c r="BA24" s="135">
        <f t="shared" si="14"/>
        <v>0</v>
      </c>
      <c r="BB24" s="135">
        <f t="shared" si="14"/>
        <v>0</v>
      </c>
      <c r="BC24" s="135">
        <f t="shared" si="14"/>
        <v>0</v>
      </c>
      <c r="BD24" s="135">
        <f t="shared" si="14"/>
        <v>0</v>
      </c>
      <c r="BE24" s="135">
        <f t="shared" si="14"/>
        <v>0</v>
      </c>
      <c r="BF24" s="135">
        <f t="shared" si="14"/>
        <v>0</v>
      </c>
      <c r="BG24" s="135">
        <f t="shared" si="14"/>
        <v>0</v>
      </c>
      <c r="BH24" s="135">
        <f t="shared" si="14"/>
        <v>0</v>
      </c>
      <c r="BI24" s="135">
        <f t="shared" si="14"/>
        <v>0</v>
      </c>
      <c r="BJ24" s="135">
        <f t="shared" si="14"/>
        <v>0</v>
      </c>
      <c r="BK24" s="135">
        <f t="shared" si="14"/>
        <v>0</v>
      </c>
      <c r="BL24" s="135">
        <f t="shared" si="14"/>
        <v>0</v>
      </c>
      <c r="BM24" s="135">
        <f t="shared" si="14"/>
        <v>0</v>
      </c>
      <c r="BN24" s="135">
        <f t="shared" si="14"/>
        <v>0</v>
      </c>
      <c r="BO24" s="135">
        <f t="shared" si="14"/>
        <v>0</v>
      </c>
      <c r="BP24" s="135">
        <f t="shared" si="14"/>
        <v>0</v>
      </c>
      <c r="BQ24" s="135">
        <f t="shared" si="14"/>
        <v>0</v>
      </c>
      <c r="BR24" s="135">
        <f t="shared" si="14"/>
        <v>0</v>
      </c>
      <c r="BS24" s="135">
        <f t="shared" si="14"/>
        <v>0</v>
      </c>
      <c r="BT24" s="135">
        <f t="shared" si="14"/>
        <v>0</v>
      </c>
      <c r="BU24" s="135">
        <f t="shared" si="14"/>
        <v>0</v>
      </c>
      <c r="BV24" s="135">
        <f t="shared" si="14"/>
        <v>0</v>
      </c>
      <c r="BW24" s="135">
        <f t="shared" si="14"/>
        <v>0</v>
      </c>
      <c r="BX24" s="135">
        <f t="shared" si="14"/>
        <v>0</v>
      </c>
      <c r="BY24" s="135">
        <f t="shared" si="14"/>
        <v>0</v>
      </c>
      <c r="BZ24" s="135">
        <f t="shared" si="14"/>
        <v>0</v>
      </c>
      <c r="CA24" s="135">
        <f t="shared" ref="CA24:CO24" si="15">+CA23*$F24+CA21</f>
        <v>0</v>
      </c>
      <c r="CB24" s="135">
        <f t="shared" si="15"/>
        <v>0</v>
      </c>
      <c r="CC24" s="135">
        <f t="shared" si="15"/>
        <v>0</v>
      </c>
      <c r="CD24" s="135">
        <f t="shared" si="15"/>
        <v>0</v>
      </c>
      <c r="CE24" s="135">
        <f t="shared" si="15"/>
        <v>0</v>
      </c>
      <c r="CF24" s="135">
        <f t="shared" si="15"/>
        <v>0</v>
      </c>
      <c r="CG24" s="135">
        <f t="shared" si="15"/>
        <v>0</v>
      </c>
      <c r="CH24" s="135">
        <f t="shared" si="15"/>
        <v>0</v>
      </c>
      <c r="CI24" s="135">
        <f t="shared" si="15"/>
        <v>0</v>
      </c>
      <c r="CJ24" s="135">
        <f t="shared" si="15"/>
        <v>0</v>
      </c>
      <c r="CK24" s="135">
        <f t="shared" si="15"/>
        <v>0</v>
      </c>
      <c r="CL24" s="135">
        <f t="shared" si="15"/>
        <v>0</v>
      </c>
      <c r="CM24" s="135">
        <f t="shared" si="15"/>
        <v>0</v>
      </c>
      <c r="CN24" s="135">
        <f t="shared" si="15"/>
        <v>0</v>
      </c>
      <c r="CO24" s="135">
        <f t="shared" si="15"/>
        <v>0</v>
      </c>
    </row>
    <row r="25" spans="1:93" s="43" customFormat="1" ht="15" x14ac:dyDescent="0.2">
      <c r="A25" s="44"/>
      <c r="B25" s="45"/>
      <c r="C25" s="45"/>
      <c r="D25" s="46"/>
      <c r="E25" s="45"/>
      <c r="F25" s="45"/>
      <c r="G25" s="45"/>
      <c r="H25" s="47"/>
      <c r="I25" s="48"/>
    </row>
    <row r="26" spans="1:93" s="43" customFormat="1" ht="15" x14ac:dyDescent="0.2">
      <c r="A26" s="44"/>
      <c r="B26" s="45"/>
      <c r="C26" s="45"/>
      <c r="D26" s="46"/>
      <c r="E26" s="45"/>
      <c r="F26" s="45"/>
      <c r="G26" s="45"/>
      <c r="H26" s="47"/>
      <c r="I26" s="48"/>
    </row>
    <row r="27" spans="1:93" s="43" customFormat="1" ht="15.75" thickBot="1" x14ac:dyDescent="0.25">
      <c r="A27" s="44"/>
      <c r="B27" s="45"/>
      <c r="C27" s="45"/>
      <c r="D27" s="46"/>
      <c r="E27" s="45"/>
      <c r="F27" s="45"/>
      <c r="G27" s="45"/>
      <c r="H27" s="47"/>
      <c r="I27" s="48"/>
    </row>
    <row r="28" spans="1:93" ht="15.75" thickBot="1" x14ac:dyDescent="0.25">
      <c r="A28" s="166" t="s">
        <v>124</v>
      </c>
      <c r="B28" s="167"/>
      <c r="C28" s="49"/>
      <c r="D28" s="50"/>
      <c r="E28" s="49"/>
      <c r="F28" s="49"/>
      <c r="G28" s="49"/>
      <c r="H28" s="51"/>
      <c r="I28" s="52"/>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ht="129.75" thickBot="1" x14ac:dyDescent="0.25">
      <c r="A29" s="54" t="s">
        <v>6</v>
      </c>
      <c r="B29" s="55" t="s">
        <v>7</v>
      </c>
      <c r="C29" s="56" t="s">
        <v>8</v>
      </c>
      <c r="D29" s="56" t="s">
        <v>9</v>
      </c>
      <c r="E29" s="56" t="s">
        <v>10</v>
      </c>
      <c r="F29" s="56" t="s">
        <v>11</v>
      </c>
      <c r="G29" s="57"/>
      <c r="H29" s="58" t="s">
        <v>13</v>
      </c>
      <c r="I29" s="59" t="s">
        <v>14</v>
      </c>
      <c r="J29" s="59" t="s">
        <v>15</v>
      </c>
      <c r="K29" s="59" t="s">
        <v>16</v>
      </c>
      <c r="L29" s="59" t="s">
        <v>17</v>
      </c>
      <c r="M29" s="59" t="s">
        <v>18</v>
      </c>
      <c r="N29" s="59" t="s">
        <v>19</v>
      </c>
      <c r="O29" s="59" t="s">
        <v>20</v>
      </c>
      <c r="P29" s="59" t="s">
        <v>21</v>
      </c>
      <c r="Q29" s="59" t="s">
        <v>22</v>
      </c>
      <c r="R29" s="59" t="s">
        <v>23</v>
      </c>
      <c r="S29" s="59" t="s">
        <v>24</v>
      </c>
      <c r="T29" s="59" t="s">
        <v>25</v>
      </c>
      <c r="U29" s="59" t="s">
        <v>26</v>
      </c>
      <c r="V29" s="59" t="s">
        <v>27</v>
      </c>
      <c r="W29" s="59" t="s">
        <v>28</v>
      </c>
      <c r="X29" s="59" t="s">
        <v>29</v>
      </c>
      <c r="Y29" s="59" t="s">
        <v>30</v>
      </c>
      <c r="Z29" s="59" t="s">
        <v>31</v>
      </c>
      <c r="AA29" s="59" t="s">
        <v>32</v>
      </c>
      <c r="AB29" s="59" t="s">
        <v>33</v>
      </c>
      <c r="AC29" s="59" t="s">
        <v>34</v>
      </c>
      <c r="AD29" s="59" t="s">
        <v>35</v>
      </c>
      <c r="AE29" s="59" t="s">
        <v>36</v>
      </c>
      <c r="AF29" s="59" t="s">
        <v>37</v>
      </c>
      <c r="AG29" s="59" t="s">
        <v>38</v>
      </c>
      <c r="AH29" s="59" t="s">
        <v>39</v>
      </c>
      <c r="AI29" s="59" t="s">
        <v>40</v>
      </c>
      <c r="AJ29" s="59" t="s">
        <v>41</v>
      </c>
      <c r="AK29" s="59" t="s">
        <v>42</v>
      </c>
      <c r="AL29" s="59" t="s">
        <v>43</v>
      </c>
      <c r="AM29" s="59" t="s">
        <v>44</v>
      </c>
      <c r="AN29" s="59" t="s">
        <v>45</v>
      </c>
      <c r="AO29" s="59" t="s">
        <v>46</v>
      </c>
      <c r="AP29" s="59" t="s">
        <v>47</v>
      </c>
      <c r="AQ29" s="59" t="s">
        <v>48</v>
      </c>
      <c r="AR29" s="59" t="s">
        <v>49</v>
      </c>
      <c r="AS29" s="59" t="s">
        <v>50</v>
      </c>
      <c r="AT29" s="59" t="s">
        <v>51</v>
      </c>
      <c r="AU29" s="59" t="s">
        <v>52</v>
      </c>
      <c r="AV29" s="59" t="s">
        <v>53</v>
      </c>
      <c r="AW29" s="59" t="s">
        <v>54</v>
      </c>
      <c r="AX29" s="59" t="s">
        <v>55</v>
      </c>
      <c r="AY29" s="59" t="s">
        <v>56</v>
      </c>
      <c r="AZ29" s="59" t="s">
        <v>57</v>
      </c>
      <c r="BA29" s="59" t="s">
        <v>58</v>
      </c>
      <c r="BB29" s="59" t="s">
        <v>59</v>
      </c>
      <c r="BC29" s="59" t="s">
        <v>60</v>
      </c>
      <c r="BD29" s="59" t="s">
        <v>61</v>
      </c>
      <c r="BE29" s="59" t="s">
        <v>62</v>
      </c>
      <c r="BF29" s="59" t="s">
        <v>63</v>
      </c>
      <c r="BG29" s="59" t="s">
        <v>64</v>
      </c>
      <c r="BH29" s="59" t="s">
        <v>65</v>
      </c>
      <c r="BI29" s="59" t="s">
        <v>66</v>
      </c>
      <c r="BJ29" s="59" t="s">
        <v>67</v>
      </c>
      <c r="BK29" s="59" t="s">
        <v>68</v>
      </c>
      <c r="BL29" s="59" t="s">
        <v>69</v>
      </c>
      <c r="BM29" s="59" t="s">
        <v>70</v>
      </c>
      <c r="BN29" s="59" t="s">
        <v>71</v>
      </c>
      <c r="BO29" s="59" t="s">
        <v>72</v>
      </c>
      <c r="BP29" s="59" t="s">
        <v>73</v>
      </c>
      <c r="BQ29" s="59" t="s">
        <v>74</v>
      </c>
      <c r="BR29" s="59" t="s">
        <v>75</v>
      </c>
      <c r="BS29" s="59" t="s">
        <v>76</v>
      </c>
      <c r="BT29" s="59" t="s">
        <v>77</v>
      </c>
      <c r="BU29" s="59" t="s">
        <v>78</v>
      </c>
      <c r="BV29" s="59" t="s">
        <v>79</v>
      </c>
      <c r="BW29" s="59" t="s">
        <v>80</v>
      </c>
      <c r="BX29" s="59" t="s">
        <v>81</v>
      </c>
      <c r="BY29" s="59" t="s">
        <v>82</v>
      </c>
      <c r="BZ29" s="59" t="s">
        <v>83</v>
      </c>
      <c r="CA29" s="59" t="s">
        <v>84</v>
      </c>
      <c r="CB29" s="59" t="s">
        <v>85</v>
      </c>
      <c r="CC29" s="59" t="s">
        <v>86</v>
      </c>
      <c r="CD29" s="59" t="s">
        <v>87</v>
      </c>
      <c r="CE29" s="59" t="s">
        <v>88</v>
      </c>
      <c r="CF29" s="59" t="s">
        <v>89</v>
      </c>
      <c r="CG29" s="59" t="s">
        <v>90</v>
      </c>
      <c r="CH29" s="59" t="s">
        <v>91</v>
      </c>
      <c r="CI29" s="59" t="s">
        <v>92</v>
      </c>
      <c r="CJ29" s="59" t="s">
        <v>93</v>
      </c>
      <c r="CK29" s="59" t="s">
        <v>94</v>
      </c>
      <c r="CL29" s="59" t="s">
        <v>95</v>
      </c>
      <c r="CM29" s="59" t="s">
        <v>96</v>
      </c>
      <c r="CN29" s="59" t="s">
        <v>97</v>
      </c>
      <c r="CO29" s="60" t="s">
        <v>98</v>
      </c>
    </row>
    <row r="30" spans="1:93" ht="15" x14ac:dyDescent="0.2">
      <c r="A30" s="160" t="s">
        <v>125</v>
      </c>
      <c r="B30" s="61"/>
      <c r="C30" s="19"/>
      <c r="D30" s="19" t="s">
        <v>104</v>
      </c>
      <c r="E30" s="21" t="s">
        <v>126</v>
      </c>
      <c r="F30" s="21"/>
      <c r="G30" s="19" t="s">
        <v>111</v>
      </c>
      <c r="H30" s="62"/>
      <c r="I30" s="63"/>
      <c r="J30" s="22"/>
      <c r="K30" s="23"/>
      <c r="L30" s="23"/>
      <c r="M30" s="23"/>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5"/>
    </row>
    <row r="31" spans="1:93" ht="15" x14ac:dyDescent="0.2">
      <c r="A31" s="168"/>
      <c r="B31" s="64"/>
      <c r="C31" s="27"/>
      <c r="D31" s="27" t="s">
        <v>104</v>
      </c>
      <c r="E31" s="29" t="s">
        <v>126</v>
      </c>
      <c r="F31" s="29"/>
      <c r="G31" s="27" t="s">
        <v>127</v>
      </c>
      <c r="H31" s="65"/>
      <c r="I31" s="66"/>
      <c r="J31" s="30"/>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128</v>
      </c>
      <c r="F32" s="27"/>
      <c r="G32" s="27" t="s">
        <v>111</v>
      </c>
      <c r="H32" s="67"/>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129</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130</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131</v>
      </c>
      <c r="F35" s="27"/>
      <c r="G35" s="27" t="s">
        <v>111</v>
      </c>
      <c r="H35" s="65"/>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132</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133</v>
      </c>
      <c r="F37" s="27"/>
      <c r="G37" s="27" t="s">
        <v>111</v>
      </c>
      <c r="H37" s="65"/>
      <c r="I37" s="68"/>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134</v>
      </c>
      <c r="F38" s="27"/>
      <c r="G38" s="27" t="s">
        <v>111</v>
      </c>
      <c r="H38" s="67"/>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68"/>
      <c r="B39" s="64"/>
      <c r="C39" s="27"/>
      <c r="D39" s="27" t="s">
        <v>109</v>
      </c>
      <c r="E39" s="27" t="s">
        <v>135</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136</v>
      </c>
      <c r="F40" s="27"/>
      <c r="G40" s="27" t="s">
        <v>111</v>
      </c>
      <c r="H40" s="69"/>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137</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138</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68"/>
      <c r="B43" s="64"/>
      <c r="C43" s="27"/>
      <c r="D43" s="27" t="s">
        <v>109</v>
      </c>
      <c r="E43" s="27" t="s">
        <v>139</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ht="28.5" x14ac:dyDescent="0.2">
      <c r="A44" s="168"/>
      <c r="B44" s="64"/>
      <c r="C44" s="27"/>
      <c r="D44" s="27" t="s">
        <v>109</v>
      </c>
      <c r="E44" s="27" t="s">
        <v>140</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141</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142</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143</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144</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145</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146</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147</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148</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149</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150</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151</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152</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153</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154</v>
      </c>
      <c r="F58" s="27"/>
      <c r="G58" s="27" t="s">
        <v>111</v>
      </c>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155</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156</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157</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158</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109</v>
      </c>
      <c r="E63" s="27" t="s">
        <v>159</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64"/>
      <c r="C64" s="27"/>
      <c r="D64" s="27" t="s">
        <v>160</v>
      </c>
      <c r="E64" s="27"/>
      <c r="F64" s="27"/>
      <c r="G64" s="27"/>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68"/>
      <c r="B65" s="70"/>
      <c r="C65" s="32"/>
      <c r="D65" s="27" t="s">
        <v>161</v>
      </c>
      <c r="E65" s="27"/>
      <c r="F65" s="32"/>
      <c r="G65" s="32"/>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ht="15" thickBot="1" x14ac:dyDescent="0.25">
      <c r="A66" s="169"/>
      <c r="B66" s="71"/>
      <c r="C66" s="72"/>
      <c r="D66" s="73" t="s">
        <v>162</v>
      </c>
      <c r="E66" s="73"/>
      <c r="F66" s="72"/>
      <c r="G66" s="72"/>
      <c r="H66" s="74"/>
      <c r="I66" s="74"/>
      <c r="J66" s="74"/>
      <c r="K66" s="74"/>
      <c r="L66" s="74"/>
      <c r="M66" s="74"/>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42"/>
    </row>
    <row r="68" spans="1:93" ht="15" thickBot="1" x14ac:dyDescent="0.25"/>
    <row r="69" spans="1:93" ht="15" thickBot="1" x14ac:dyDescent="0.25">
      <c r="A69" s="75" t="s">
        <v>1</v>
      </c>
      <c r="B69" s="4" t="e">
        <f>#REF!</f>
        <v>#REF!</v>
      </c>
      <c r="C69" s="75" t="s">
        <v>3</v>
      </c>
      <c r="D69" s="76"/>
    </row>
    <row r="70" spans="1:93" ht="15" thickBot="1" x14ac:dyDescent="0.25">
      <c r="A70" s="9"/>
      <c r="B70" s="9"/>
      <c r="C70" s="9"/>
      <c r="D70" s="9"/>
    </row>
    <row r="71" spans="1:93" ht="15.75" thickBot="1" x14ac:dyDescent="0.25">
      <c r="A71" s="158" t="s">
        <v>163</v>
      </c>
      <c r="B71" s="159"/>
      <c r="C71" s="77" t="s">
        <v>164</v>
      </c>
      <c r="D71" s="77" t="s">
        <v>164</v>
      </c>
      <c r="E71" s="78"/>
      <c r="F71" s="78"/>
      <c r="G71" s="78"/>
      <c r="H71" s="78"/>
      <c r="I71" s="78"/>
      <c r="J71" s="78"/>
      <c r="K71" s="79"/>
      <c r="L71" s="78"/>
    </row>
    <row r="72" spans="1:93" x14ac:dyDescent="0.2">
      <c r="A72" s="80" t="s">
        <v>165</v>
      </c>
      <c r="B72" s="81"/>
      <c r="C72" s="82"/>
      <c r="D72" s="43"/>
      <c r="E72" s="78"/>
      <c r="F72" s="78"/>
      <c r="G72" s="78"/>
      <c r="H72" s="78"/>
      <c r="I72" s="78"/>
      <c r="J72" s="78"/>
      <c r="K72" s="79"/>
      <c r="L72" s="78"/>
    </row>
    <row r="73" spans="1:93" x14ac:dyDescent="0.2">
      <c r="A73" s="83" t="s">
        <v>166</v>
      </c>
      <c r="B73" s="78" t="s">
        <v>167</v>
      </c>
      <c r="C73" s="84">
        <f>3.5%</f>
        <v>3.5000000000000003E-2</v>
      </c>
      <c r="D73" s="43"/>
      <c r="E73" s="78"/>
      <c r="F73" s="78"/>
      <c r="G73" s="78"/>
      <c r="H73" s="78"/>
      <c r="I73" s="78"/>
      <c r="J73" s="78"/>
      <c r="K73" s="79"/>
      <c r="L73" s="78"/>
    </row>
    <row r="74" spans="1:93" x14ac:dyDescent="0.2">
      <c r="A74" s="83" t="s">
        <v>168</v>
      </c>
      <c r="B74" s="78" t="s">
        <v>122</v>
      </c>
      <c r="C74" s="84">
        <v>2.92E-2</v>
      </c>
      <c r="D74" s="43"/>
      <c r="E74" s="78"/>
      <c r="F74" s="78"/>
      <c r="G74" s="78"/>
      <c r="H74" s="78"/>
      <c r="I74" s="78"/>
      <c r="J74" s="78"/>
      <c r="K74" s="79"/>
      <c r="L74" s="78"/>
    </row>
    <row r="75" spans="1:93" x14ac:dyDescent="0.2">
      <c r="A75" s="83" t="s">
        <v>169</v>
      </c>
      <c r="B75" s="78" t="s">
        <v>170</v>
      </c>
      <c r="C75" s="85">
        <v>5</v>
      </c>
      <c r="D75" s="43"/>
      <c r="E75" s="78"/>
      <c r="F75" s="78"/>
      <c r="G75" s="78"/>
      <c r="H75" s="78"/>
      <c r="I75" s="78"/>
      <c r="J75" s="78"/>
      <c r="K75" s="79"/>
      <c r="L75" s="78"/>
    </row>
    <row r="76" spans="1:93" x14ac:dyDescent="0.2">
      <c r="A76" s="83" t="s">
        <v>171</v>
      </c>
      <c r="B76" s="78" t="s">
        <v>172</v>
      </c>
      <c r="C76" s="86">
        <v>1000</v>
      </c>
      <c r="D76" s="43"/>
      <c r="E76" s="78"/>
      <c r="F76" s="78"/>
      <c r="G76" s="78"/>
      <c r="H76" s="78"/>
      <c r="I76" s="78"/>
      <c r="J76" s="78"/>
      <c r="K76" s="79"/>
      <c r="L76" s="78"/>
    </row>
    <row r="77" spans="1:93" x14ac:dyDescent="0.2">
      <c r="A77" s="87" t="s">
        <v>173</v>
      </c>
      <c r="B77" s="88" t="s">
        <v>174</v>
      </c>
      <c r="C77" s="89">
        <f>1/C75</f>
        <v>0.2</v>
      </c>
      <c r="D77" s="43"/>
      <c r="E77" s="78"/>
      <c r="F77" s="78"/>
      <c r="G77" s="78"/>
      <c r="H77" s="78"/>
      <c r="I77" s="78"/>
      <c r="J77" s="78"/>
      <c r="K77" s="79"/>
      <c r="L77" s="78"/>
    </row>
    <row r="78" spans="1:93" x14ac:dyDescent="0.2">
      <c r="A78" s="79"/>
      <c r="B78" s="78"/>
      <c r="C78" s="78"/>
      <c r="D78" s="78"/>
      <c r="E78" s="78"/>
      <c r="F78" s="78"/>
      <c r="G78" s="78"/>
      <c r="H78" s="78"/>
      <c r="I78" s="78"/>
      <c r="J78" s="78"/>
      <c r="K78" s="79"/>
      <c r="L78" s="78"/>
    </row>
    <row r="79" spans="1:93" ht="15" thickBot="1" x14ac:dyDescent="0.25">
      <c r="A79" s="79"/>
      <c r="B79" s="78"/>
      <c r="C79" s="78"/>
      <c r="D79" s="90">
        <v>1</v>
      </c>
      <c r="E79" s="90">
        <v>2</v>
      </c>
      <c r="F79" s="90">
        <v>3</v>
      </c>
      <c r="G79" s="90">
        <v>4</v>
      </c>
      <c r="H79" s="90">
        <v>5</v>
      </c>
      <c r="J79" s="78"/>
      <c r="K79" s="79"/>
      <c r="L79" s="78"/>
    </row>
    <row r="80" spans="1:93" x14ac:dyDescent="0.2">
      <c r="A80" s="91"/>
      <c r="B80" s="92"/>
      <c r="C80" s="92"/>
      <c r="D80" s="93" t="s">
        <v>175</v>
      </c>
      <c r="E80" s="93" t="s">
        <v>176</v>
      </c>
      <c r="F80" s="93" t="s">
        <v>177</v>
      </c>
      <c r="G80" s="93" t="s">
        <v>178</v>
      </c>
      <c r="H80" s="94" t="s">
        <v>179</v>
      </c>
      <c r="I80" s="78"/>
      <c r="J80" s="170" t="s">
        <v>180</v>
      </c>
      <c r="K80" s="171"/>
      <c r="L80" s="78"/>
    </row>
    <row r="81" spans="1:12" ht="15" thickBot="1" x14ac:dyDescent="0.25">
      <c r="A81" s="95" t="s">
        <v>181</v>
      </c>
      <c r="B81" s="96" t="s">
        <v>108</v>
      </c>
      <c r="C81" s="96"/>
      <c r="D81" s="97">
        <f>1/((1+$C$73)^(D79))</f>
        <v>0.96618357487922713</v>
      </c>
      <c r="E81" s="97">
        <f t="shared" ref="E81:H81" si="16">1/((1+$C$73)^(E79))</f>
        <v>0.93351070036640305</v>
      </c>
      <c r="F81" s="97">
        <f t="shared" si="16"/>
        <v>0.90194270566802237</v>
      </c>
      <c r="G81" s="97">
        <f t="shared" si="16"/>
        <v>0.87144222769857238</v>
      </c>
      <c r="H81" s="97">
        <f t="shared" si="16"/>
        <v>0.84197316685852419</v>
      </c>
      <c r="I81" s="78"/>
      <c r="J81" s="172" t="s">
        <v>182</v>
      </c>
      <c r="K81" s="173"/>
      <c r="L81" s="78"/>
    </row>
    <row r="82" spans="1:12" ht="15" thickBot="1" x14ac:dyDescent="0.25">
      <c r="A82" s="79"/>
      <c r="B82" s="78"/>
      <c r="C82" s="78"/>
      <c r="D82" s="78"/>
      <c r="E82" s="78"/>
      <c r="F82" s="78"/>
      <c r="G82" s="78"/>
      <c r="H82" s="78"/>
      <c r="I82" s="78"/>
      <c r="J82" s="98"/>
      <c r="K82" s="99"/>
      <c r="L82" s="78"/>
    </row>
    <row r="83" spans="1:12" x14ac:dyDescent="0.2">
      <c r="A83" s="100" t="s">
        <v>183</v>
      </c>
      <c r="B83" s="101"/>
      <c r="C83" s="101"/>
      <c r="D83" s="102"/>
      <c r="E83" s="102"/>
      <c r="F83" s="102"/>
      <c r="G83" s="102"/>
      <c r="H83" s="103"/>
      <c r="I83" s="78"/>
      <c r="J83" s="98"/>
      <c r="K83" s="99"/>
      <c r="L83" s="78"/>
    </row>
    <row r="84" spans="1:12" x14ac:dyDescent="0.2">
      <c r="A84" s="104"/>
      <c r="B84" s="105"/>
      <c r="C84" s="106" t="s">
        <v>184</v>
      </c>
      <c r="D84" s="107" t="s">
        <v>175</v>
      </c>
      <c r="E84" s="107" t="s">
        <v>176</v>
      </c>
      <c r="F84" s="107" t="s">
        <v>177</v>
      </c>
      <c r="G84" s="107" t="s">
        <v>178</v>
      </c>
      <c r="H84" s="108" t="s">
        <v>179</v>
      </c>
      <c r="I84" s="78"/>
      <c r="J84" s="98"/>
      <c r="K84" s="99"/>
      <c r="L84" s="78"/>
    </row>
    <row r="85" spans="1:12" x14ac:dyDescent="0.2">
      <c r="A85" s="98" t="s">
        <v>185</v>
      </c>
      <c r="B85" s="78" t="s">
        <v>117</v>
      </c>
      <c r="C85" s="109" t="s">
        <v>186</v>
      </c>
      <c r="D85" s="110">
        <f>C76</f>
        <v>1000</v>
      </c>
      <c r="E85" s="110">
        <f>D87</f>
        <v>800</v>
      </c>
      <c r="F85" s="110">
        <f>E87</f>
        <v>600</v>
      </c>
      <c r="G85" s="110">
        <f>F87</f>
        <v>400</v>
      </c>
      <c r="H85" s="111">
        <f>G87</f>
        <v>200</v>
      </c>
      <c r="I85" s="78"/>
      <c r="J85" s="174" t="s">
        <v>187</v>
      </c>
      <c r="K85" s="175"/>
      <c r="L85" s="78"/>
    </row>
    <row r="86" spans="1:12" x14ac:dyDescent="0.2">
      <c r="A86" s="98" t="s">
        <v>188</v>
      </c>
      <c r="B86" s="78" t="s">
        <v>119</v>
      </c>
      <c r="C86" s="109" t="s">
        <v>186</v>
      </c>
      <c r="D86" s="110">
        <f>$D$85*$C$77</f>
        <v>200</v>
      </c>
      <c r="E86" s="110">
        <f>$D$85*$C$77</f>
        <v>200</v>
      </c>
      <c r="F86" s="110">
        <f>$D$85*$C$77</f>
        <v>200</v>
      </c>
      <c r="G86" s="110">
        <f>$D$85*$C$77</f>
        <v>200</v>
      </c>
      <c r="H86" s="111">
        <f>$D$85*$C$77</f>
        <v>200</v>
      </c>
      <c r="I86" s="78"/>
      <c r="J86" s="176" t="s">
        <v>189</v>
      </c>
      <c r="K86" s="177"/>
      <c r="L86" s="78"/>
    </row>
    <row r="87" spans="1:12" x14ac:dyDescent="0.2">
      <c r="A87" s="98" t="s">
        <v>190</v>
      </c>
      <c r="B87" s="78" t="s">
        <v>120</v>
      </c>
      <c r="C87" s="109" t="s">
        <v>186</v>
      </c>
      <c r="D87" s="110">
        <f>D85-D86</f>
        <v>800</v>
      </c>
      <c r="E87" s="110">
        <f>E85-E86</f>
        <v>600</v>
      </c>
      <c r="F87" s="110">
        <f>F85-F86</f>
        <v>400</v>
      </c>
      <c r="G87" s="110">
        <f>G85-G86</f>
        <v>200</v>
      </c>
      <c r="H87" s="111">
        <f>H85-H86</f>
        <v>0</v>
      </c>
      <c r="I87" s="78"/>
      <c r="J87" s="145" t="s">
        <v>191</v>
      </c>
      <c r="K87" s="146"/>
      <c r="L87" s="78"/>
    </row>
    <row r="88" spans="1:12" x14ac:dyDescent="0.2">
      <c r="A88" s="98" t="s">
        <v>192</v>
      </c>
      <c r="B88" s="78" t="s">
        <v>121</v>
      </c>
      <c r="C88" s="109" t="s">
        <v>186</v>
      </c>
      <c r="D88" s="110">
        <f>AVERAGE(D85,D87)</f>
        <v>900</v>
      </c>
      <c r="E88" s="110">
        <f>AVERAGE(E85,E87)</f>
        <v>700</v>
      </c>
      <c r="F88" s="110">
        <f>AVERAGE(F85,F87)</f>
        <v>500</v>
      </c>
      <c r="G88" s="110">
        <f>AVERAGE(G85,G87)</f>
        <v>300</v>
      </c>
      <c r="H88" s="111">
        <f>AVERAGE(H85,H87)</f>
        <v>100</v>
      </c>
      <c r="I88" s="78"/>
      <c r="J88" s="145" t="s">
        <v>193</v>
      </c>
      <c r="K88" s="146"/>
      <c r="L88" s="78"/>
    </row>
    <row r="89" spans="1:12" x14ac:dyDescent="0.2">
      <c r="A89" s="98" t="s">
        <v>194</v>
      </c>
      <c r="B89" s="78" t="s">
        <v>106</v>
      </c>
      <c r="C89" s="109" t="s">
        <v>186</v>
      </c>
      <c r="D89" s="110">
        <f>(D88*($C$74))+D86</f>
        <v>226.28</v>
      </c>
      <c r="E89" s="110">
        <f>(E88*($C$74))+E86</f>
        <v>220.44</v>
      </c>
      <c r="F89" s="110">
        <f>(F88*($C$74))+F86</f>
        <v>214.6</v>
      </c>
      <c r="G89" s="110">
        <f>(G88*($C$74))+G86</f>
        <v>208.76</v>
      </c>
      <c r="H89" s="111">
        <f>(H88*($C$74))+H86</f>
        <v>202.92</v>
      </c>
      <c r="I89" s="78"/>
      <c r="J89" s="147" t="s">
        <v>195</v>
      </c>
      <c r="K89" s="148"/>
      <c r="L89" s="78"/>
    </row>
    <row r="90" spans="1:12" x14ac:dyDescent="0.2">
      <c r="A90" s="98" t="s">
        <v>196</v>
      </c>
      <c r="B90" s="78" t="s">
        <v>197</v>
      </c>
      <c r="C90" s="109" t="s">
        <v>186</v>
      </c>
      <c r="D90" s="110">
        <f>D89*D81</f>
        <v>218.62801932367151</v>
      </c>
      <c r="E90" s="110">
        <f>E89*E81</f>
        <v>205.78309878876988</v>
      </c>
      <c r="F90" s="110">
        <f>F89*F81</f>
        <v>193.55690463635759</v>
      </c>
      <c r="G90" s="110">
        <f>G89*G81</f>
        <v>181.92227945435397</v>
      </c>
      <c r="H90" s="111">
        <f>H89*H81</f>
        <v>170.85319501893173</v>
      </c>
      <c r="I90" s="78"/>
      <c r="J90" s="147" t="s">
        <v>198</v>
      </c>
      <c r="K90" s="148"/>
      <c r="L90" s="78"/>
    </row>
    <row r="91" spans="1:12" x14ac:dyDescent="0.2">
      <c r="A91" s="98"/>
      <c r="B91" s="78"/>
      <c r="C91" s="109"/>
      <c r="D91" s="110"/>
      <c r="E91" s="110"/>
      <c r="F91" s="110"/>
      <c r="G91" s="110"/>
      <c r="H91" s="111"/>
      <c r="I91" s="78"/>
      <c r="J91" s="98"/>
      <c r="K91" s="99"/>
      <c r="L91" s="78"/>
    </row>
    <row r="92" spans="1:12" x14ac:dyDescent="0.2">
      <c r="A92" s="98" t="s">
        <v>199</v>
      </c>
      <c r="B92" s="112" t="s">
        <v>200</v>
      </c>
      <c r="C92" s="113" t="s">
        <v>186</v>
      </c>
      <c r="D92" s="114">
        <f>SUM(D90:H90)</f>
        <v>970.74349722208467</v>
      </c>
      <c r="E92" s="110"/>
      <c r="F92" s="110"/>
      <c r="G92" s="110"/>
      <c r="H92" s="111"/>
      <c r="I92" s="78"/>
      <c r="J92" s="147" t="s">
        <v>201</v>
      </c>
      <c r="K92" s="148"/>
      <c r="L92" s="78"/>
    </row>
    <row r="93" spans="1:12" ht="15" thickBot="1" x14ac:dyDescent="0.25">
      <c r="A93" s="115"/>
      <c r="B93" s="96"/>
      <c r="C93" s="116"/>
      <c r="D93" s="96"/>
      <c r="E93" s="96"/>
      <c r="F93" s="96"/>
      <c r="G93" s="96"/>
      <c r="H93" s="117"/>
      <c r="I93" s="78"/>
      <c r="J93" s="95"/>
      <c r="K93" s="117"/>
      <c r="L93" s="78"/>
    </row>
    <row r="94" spans="1:12" x14ac:dyDescent="0.2">
      <c r="A94" s="79"/>
      <c r="B94" s="78"/>
      <c r="C94" s="78"/>
      <c r="D94" s="78"/>
      <c r="E94" s="78"/>
      <c r="F94" s="78"/>
      <c r="G94" s="78"/>
      <c r="H94" s="78"/>
      <c r="I94" s="78"/>
      <c r="J94" s="79"/>
      <c r="K94" s="78"/>
      <c r="L94" s="78"/>
    </row>
    <row r="95" spans="1:12" ht="15" thickBot="1" x14ac:dyDescent="0.25">
      <c r="A95" s="79"/>
      <c r="B95" s="78"/>
      <c r="C95" s="78"/>
      <c r="D95" s="78"/>
      <c r="E95" s="78"/>
      <c r="F95" s="78"/>
      <c r="G95" s="78"/>
      <c r="H95" s="78"/>
      <c r="I95" s="78"/>
      <c r="J95" s="79"/>
      <c r="K95" s="78"/>
      <c r="L95" s="78"/>
    </row>
    <row r="96" spans="1:12" x14ac:dyDescent="0.2">
      <c r="A96" s="149" t="s">
        <v>202</v>
      </c>
      <c r="B96" s="150"/>
      <c r="C96" s="150"/>
      <c r="D96" s="150"/>
      <c r="E96" s="150"/>
      <c r="F96" s="150"/>
      <c r="G96" s="150"/>
      <c r="H96" s="151"/>
      <c r="I96" s="78"/>
      <c r="J96" s="79"/>
      <c r="K96" s="78"/>
      <c r="L96" s="78"/>
    </row>
    <row r="97" spans="1:12" x14ac:dyDescent="0.2">
      <c r="A97" s="152"/>
      <c r="B97" s="153"/>
      <c r="C97" s="153"/>
      <c r="D97" s="153"/>
      <c r="E97" s="153"/>
      <c r="F97" s="153"/>
      <c r="G97" s="153"/>
      <c r="H97" s="154"/>
      <c r="J97" s="78"/>
      <c r="K97" s="79"/>
      <c r="L97" s="78"/>
    </row>
    <row r="98" spans="1:12" x14ac:dyDescent="0.2">
      <c r="A98" s="152"/>
      <c r="B98" s="153"/>
      <c r="C98" s="153"/>
      <c r="D98" s="153"/>
      <c r="E98" s="153"/>
      <c r="F98" s="153"/>
      <c r="G98" s="153"/>
      <c r="H98" s="154"/>
    </row>
    <row r="99" spans="1:12" x14ac:dyDescent="0.2">
      <c r="A99" s="152"/>
      <c r="B99" s="153"/>
      <c r="C99" s="153"/>
      <c r="D99" s="153"/>
      <c r="E99" s="153"/>
      <c r="F99" s="153"/>
      <c r="G99" s="153"/>
      <c r="H99" s="154"/>
    </row>
    <row r="100" spans="1:12" x14ac:dyDescent="0.2">
      <c r="A100" s="152"/>
      <c r="B100" s="153"/>
      <c r="C100" s="153"/>
      <c r="D100" s="153"/>
      <c r="E100" s="153"/>
      <c r="F100" s="153"/>
      <c r="G100" s="153"/>
      <c r="H100" s="154"/>
    </row>
    <row r="101" spans="1:12" x14ac:dyDescent="0.2">
      <c r="A101" s="152"/>
      <c r="B101" s="153"/>
      <c r="C101" s="153"/>
      <c r="D101" s="153"/>
      <c r="E101" s="153"/>
      <c r="F101" s="153"/>
      <c r="G101" s="153"/>
      <c r="H101" s="154"/>
    </row>
    <row r="102" spans="1:12" x14ac:dyDescent="0.2">
      <c r="A102" s="152"/>
      <c r="B102" s="153"/>
      <c r="C102" s="153"/>
      <c r="D102" s="153"/>
      <c r="E102" s="153"/>
      <c r="F102" s="153"/>
      <c r="G102" s="153"/>
      <c r="H102" s="154"/>
    </row>
    <row r="103" spans="1:12" x14ac:dyDescent="0.2">
      <c r="A103" s="152"/>
      <c r="B103" s="153"/>
      <c r="C103" s="153"/>
      <c r="D103" s="153"/>
      <c r="E103" s="153"/>
      <c r="F103" s="153"/>
      <c r="G103" s="153"/>
      <c r="H103" s="154"/>
    </row>
    <row r="104" spans="1:12" x14ac:dyDescent="0.2">
      <c r="A104" s="152"/>
      <c r="B104" s="153"/>
      <c r="C104" s="153"/>
      <c r="D104" s="153"/>
      <c r="E104" s="153"/>
      <c r="F104" s="153"/>
      <c r="G104" s="153"/>
      <c r="H104" s="154"/>
    </row>
    <row r="105" spans="1:12" x14ac:dyDescent="0.2">
      <c r="A105" s="152"/>
      <c r="B105" s="153"/>
      <c r="C105" s="153"/>
      <c r="D105" s="153"/>
      <c r="E105" s="153"/>
      <c r="F105" s="153"/>
      <c r="G105" s="153"/>
      <c r="H105" s="154"/>
    </row>
    <row r="106" spans="1:12" x14ac:dyDescent="0.2">
      <c r="A106" s="152"/>
      <c r="B106" s="153"/>
      <c r="C106" s="153"/>
      <c r="D106" s="153"/>
      <c r="E106" s="153"/>
      <c r="F106" s="153"/>
      <c r="G106" s="153"/>
      <c r="H106" s="154"/>
    </row>
    <row r="107" spans="1:12" x14ac:dyDescent="0.2">
      <c r="A107" s="152"/>
      <c r="B107" s="153"/>
      <c r="C107" s="153"/>
      <c r="D107" s="153"/>
      <c r="E107" s="153"/>
      <c r="F107" s="153"/>
      <c r="G107" s="153"/>
      <c r="H107" s="154"/>
    </row>
    <row r="108" spans="1:12" x14ac:dyDescent="0.2">
      <c r="A108" s="152"/>
      <c r="B108" s="153"/>
      <c r="C108" s="153"/>
      <c r="D108" s="153"/>
      <c r="E108" s="153"/>
      <c r="F108" s="153"/>
      <c r="G108" s="153"/>
      <c r="H108" s="154"/>
    </row>
    <row r="109" spans="1:12" x14ac:dyDescent="0.2">
      <c r="A109" s="152"/>
      <c r="B109" s="153"/>
      <c r="C109" s="153"/>
      <c r="D109" s="153"/>
      <c r="E109" s="153"/>
      <c r="F109" s="153"/>
      <c r="G109" s="153"/>
      <c r="H109" s="154"/>
    </row>
    <row r="110" spans="1:12" x14ac:dyDescent="0.2">
      <c r="A110" s="152"/>
      <c r="B110" s="153"/>
      <c r="C110" s="153"/>
      <c r="D110" s="153"/>
      <c r="E110" s="153"/>
      <c r="F110" s="153"/>
      <c r="G110" s="153"/>
      <c r="H110" s="154"/>
    </row>
    <row r="111" spans="1:12" x14ac:dyDescent="0.2">
      <c r="A111" s="152"/>
      <c r="B111" s="153"/>
      <c r="C111" s="153"/>
      <c r="D111" s="153"/>
      <c r="E111" s="153"/>
      <c r="F111" s="153"/>
      <c r="G111" s="153"/>
      <c r="H111" s="154"/>
    </row>
    <row r="112" spans="1:12"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x14ac:dyDescent="0.2">
      <c r="A119" s="152"/>
      <c r="B119" s="153"/>
      <c r="C119" s="153"/>
      <c r="D119" s="153"/>
      <c r="E119" s="153"/>
      <c r="F119" s="153"/>
      <c r="G119" s="153"/>
      <c r="H119" s="154"/>
    </row>
    <row r="120" spans="1:8" ht="15" thickBot="1" x14ac:dyDescent="0.25">
      <c r="A120" s="155"/>
      <c r="B120" s="156"/>
      <c r="C120" s="156"/>
      <c r="D120" s="156"/>
      <c r="E120" s="156"/>
      <c r="F120" s="156"/>
      <c r="G120" s="156"/>
      <c r="H120" s="157"/>
    </row>
  </sheetData>
  <mergeCells count="17">
    <mergeCell ref="J87:K87"/>
    <mergeCell ref="A5:B5"/>
    <mergeCell ref="A7:A15"/>
    <mergeCell ref="H15:L15"/>
    <mergeCell ref="H17:L17"/>
    <mergeCell ref="A28:B28"/>
    <mergeCell ref="A30:A66"/>
    <mergeCell ref="A71:B71"/>
    <mergeCell ref="J80:K80"/>
    <mergeCell ref="J81:K81"/>
    <mergeCell ref="J85:K85"/>
    <mergeCell ref="J86:K86"/>
    <mergeCell ref="J88:K88"/>
    <mergeCell ref="J89:K89"/>
    <mergeCell ref="J90:K90"/>
    <mergeCell ref="J92:K92"/>
    <mergeCell ref="A96:H120"/>
  </mergeCells>
  <dataValidations count="4">
    <dataValidation type="list" allowBlank="1" showInputMessage="1" showErrorMessage="1" sqref="E30:F31" xr:uid="{ED85E14B-996A-4D99-BF9E-DEAF900D0734}">
      <formula1>INDIRECT(IFERROR(RIGHT(#REF!,LEN(#REF!)-FIND(" ",#REF!)),#REF!)&amp;"Subs")</formula1>
    </dataValidation>
    <dataValidation type="list" allowBlank="1" showInputMessage="1" showErrorMessage="1" sqref="E32:F46" xr:uid="{F6631A2C-FE9C-4DB7-9124-927197183F16}">
      <formula1>INDIRECT(IFERROR(RIGHT($B32,LEN($B32)-FIND(" ",$B32)),$B32)&amp;"Subs")</formula1>
    </dataValidation>
    <dataValidation type="list" allowBlank="1" showInputMessage="1" showErrorMessage="1" sqref="G30:G64 G12:G13 G16:G18 G25:G28" xr:uid="{958B8347-BDCA-49EE-9843-75754257AF0F}">
      <formula1>"Fixed,Variable"</formula1>
    </dataValidation>
    <dataValidation type="list" allowBlank="1" showInputMessage="1" showErrorMessage="1" sqref="E64:E66 D30:D66 D12:D13 D16:D28" xr:uid="{EDC70AFD-FB12-4FF9-9569-4DF715BFA64D}">
      <formula1>Variables</formula1>
    </dataValidation>
  </dataValidations>
  <hyperlinks>
    <hyperlink ref="F3" location="'TITLE PAGE'!A1" display="Back to title page" xr:uid="{9AD576BB-F0CF-4F15-8DDD-62738EE0DA9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50312-9AA8-4CF0-88A9-007DC4DA3CF7}">
  <dimension ref="A1:CO120"/>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217</v>
      </c>
      <c r="C8" t="s">
        <v>206</v>
      </c>
      <c r="D8" s="27" t="s">
        <v>104</v>
      </c>
      <c r="E8" s="28"/>
      <c r="F8" s="28"/>
      <c r="G8" s="29" t="s">
        <v>105</v>
      </c>
      <c r="H8" s="30"/>
      <c r="I8" s="31"/>
      <c r="J8" s="31"/>
      <c r="K8" s="31"/>
      <c r="L8" s="31"/>
      <c r="M8" s="32"/>
      <c r="N8" s="118">
        <f>('[1]2030 onwards to 2080'!$E$21/5/1000000)*'[1]2030 onwards to 2080'!$H$4</f>
        <v>0.6171281731165601</v>
      </c>
      <c r="O8" s="118">
        <f>('[1]2030 onwards to 2080'!$E$21/5/1000000)*'[1]2030 onwards to 2080'!$H$4</f>
        <v>0.6171281731165601</v>
      </c>
      <c r="P8" s="118">
        <f>('[1]2030 onwards to 2080'!$E$21/5/1000000)*'[1]2030 onwards to 2080'!$H$4</f>
        <v>0.6171281731165601</v>
      </c>
      <c r="Q8" s="118">
        <f>('[1]2030 onwards to 2080'!$E$21/5/1000000)*'[1]2030 onwards to 2080'!$H$4</f>
        <v>0.6171281731165601</v>
      </c>
      <c r="R8" s="118">
        <f>('[1]2030 onwards to 2080'!$E$21/5/1000000)*'[1]2030 onwards to 2080'!$H$4</f>
        <v>0.6171281731165601</v>
      </c>
      <c r="S8" s="118">
        <f>('[1]2030 onwards to 2080'!$J$21/5/1000000)*'[1]2030 onwards to 2080'!$H$4</f>
        <v>0.57392920099840083</v>
      </c>
      <c r="T8" s="118">
        <f>('[1]2030 onwards to 2080'!$J$21/5/1000000)*'[1]2030 onwards to 2080'!$H$4</f>
        <v>0.57392920099840083</v>
      </c>
      <c r="U8" s="118">
        <f>('[1]2030 onwards to 2080'!$J$21/5/1000000)*'[1]2030 onwards to 2080'!$H$4</f>
        <v>0.57392920099840083</v>
      </c>
      <c r="V8" s="118">
        <f>('[1]2030 onwards to 2080'!$J$21/5/1000000)*'[1]2030 onwards to 2080'!$H$4</f>
        <v>0.57392920099840083</v>
      </c>
      <c r="W8" s="118">
        <f>('[1]2030 onwards to 2080'!$J$21/5/1000000)*'[1]2030 onwards to 2080'!$H$4</f>
        <v>0.57392920099840083</v>
      </c>
      <c r="X8" s="118">
        <f>('[1]2030 onwards to 2080'!$P$21/5/1000000)*'[1]2030 onwards to 2080'!$H$4</f>
        <v>0.5337541569285128</v>
      </c>
      <c r="Y8" s="118">
        <f>('[1]2030 onwards to 2080'!$P$21/5/1000000)*'[1]2030 onwards to 2080'!$H$4</f>
        <v>0.5337541569285128</v>
      </c>
      <c r="Z8" s="118">
        <f>('[1]2030 onwards to 2080'!$P$21/5/1000000)*'[1]2030 onwards to 2080'!$H$4</f>
        <v>0.5337541569285128</v>
      </c>
      <c r="AA8" s="118">
        <f>('[1]2030 onwards to 2080'!$P$21/5/1000000)*'[1]2030 onwards to 2080'!$H$4</f>
        <v>0.5337541569285128</v>
      </c>
      <c r="AB8" s="118">
        <f>('[1]2030 onwards to 2080'!$P$21/5/1000000)*'[1]2030 onwards to 2080'!$H$4</f>
        <v>0.5337541569285128</v>
      </c>
      <c r="AC8" s="118">
        <f>('[1]2030 onwards to 2080'!$V$21/5/1000000)*'[1]2030 onwards to 2080'!$H$4</f>
        <v>0.50706644908208709</v>
      </c>
      <c r="AD8" s="118">
        <f>('[1]2030 onwards to 2080'!$V$21/5/1000000)*'[1]2030 onwards to 2080'!$H$4</f>
        <v>0.50706644908208709</v>
      </c>
      <c r="AE8" s="118">
        <f>('[1]2030 onwards to 2080'!$V$21/5/1000000)*'[1]2030 onwards to 2080'!$H$4</f>
        <v>0.50706644908208709</v>
      </c>
      <c r="AF8" s="118">
        <f>('[1]2030 onwards to 2080'!$V$21/5/1000000)*'[1]2030 onwards to 2080'!$H$4</f>
        <v>0.50706644908208709</v>
      </c>
      <c r="AG8" s="118">
        <f>('[1]2030 onwards to 2080'!$V$21/5/1000000)*'[1]2030 onwards to 2080'!$H$4</f>
        <v>0.50706644908208709</v>
      </c>
      <c r="AH8" s="118">
        <f>('[1]2030 onwards to 2080'!$AB$21/5/1000000)*'[1]2030 onwards to 2080'!$H$4</f>
        <v>0.48678379111880365</v>
      </c>
      <c r="AI8" s="118">
        <f>('[1]2030 onwards to 2080'!$AB$21/5/1000000)*'[1]2030 onwards to 2080'!$H$4</f>
        <v>0.48678379111880365</v>
      </c>
      <c r="AJ8" s="118">
        <f>('[1]2030 onwards to 2080'!$AB$21/5/1000000)*'[1]2030 onwards to 2080'!$H$4</f>
        <v>0.48678379111880365</v>
      </c>
      <c r="AK8" s="118">
        <f>('[1]2030 onwards to 2080'!$AB$21/5/1000000)*'[1]2030 onwards to 2080'!$H$4</f>
        <v>0.48678379111880365</v>
      </c>
      <c r="AL8" s="118">
        <f>('[1]2030 onwards to 2080'!$AB$21/5/1000000)*'[1]2030 onwards to 2080'!$H$4</f>
        <v>0.48678379111880365</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2"/>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2"/>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2"/>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2"/>
      <c r="N14" s="41">
        <f>IF((N8+N9)*N11&lt;&gt;0,(N8+N9)*N11,"")</f>
        <v>0.59625910446044461</v>
      </c>
      <c r="O14" s="41">
        <f t="shared" ref="O14:BQ14" si="3">IF((O8+O9)*O11&lt;&gt;0,(O8+O9)*O11,"")</f>
        <v>0.59625910446044461</v>
      </c>
      <c r="P14" s="41">
        <f t="shared" si="3"/>
        <v>0.59625910446044461</v>
      </c>
      <c r="Q14" s="41">
        <f>IF((Q8+Q9)*Q11&lt;&gt;0,(Q8+Q9)*Q11,"")</f>
        <v>0.59625910446044461</v>
      </c>
      <c r="R14" s="41">
        <f t="shared" si="3"/>
        <v>0.59625910446044461</v>
      </c>
      <c r="S14" s="41">
        <f t="shared" si="3"/>
        <v>0.55452096714821342</v>
      </c>
      <c r="T14" s="41">
        <f>IF((T8+T9)*T11&lt;&gt;0,(T8+T9)*T11,"")</f>
        <v>0.55452096714821342</v>
      </c>
      <c r="U14" s="41">
        <f t="shared" si="3"/>
        <v>0.55452096714821342</v>
      </c>
      <c r="V14" s="41">
        <f t="shared" si="3"/>
        <v>0.55452096714821342</v>
      </c>
      <c r="W14" s="41">
        <f t="shared" si="3"/>
        <v>0.55452096714821342</v>
      </c>
      <c r="X14" s="41">
        <f t="shared" si="3"/>
        <v>0.51570449944783847</v>
      </c>
      <c r="Y14" s="41">
        <f t="shared" si="3"/>
        <v>0.51570449944783847</v>
      </c>
      <c r="Z14" s="41">
        <f t="shared" si="3"/>
        <v>0.51570449944783847</v>
      </c>
      <c r="AA14" s="41">
        <f t="shared" si="3"/>
        <v>0.51570449944783847</v>
      </c>
      <c r="AB14" s="41">
        <f t="shared" si="3"/>
        <v>0.51570449944783847</v>
      </c>
      <c r="AC14" s="41">
        <f t="shared" si="3"/>
        <v>0.48991927447544648</v>
      </c>
      <c r="AD14" s="41">
        <f t="shared" si="3"/>
        <v>0.48991927447544648</v>
      </c>
      <c r="AE14" s="41">
        <f t="shared" si="3"/>
        <v>0.48991927447544648</v>
      </c>
      <c r="AF14" s="41">
        <f t="shared" si="3"/>
        <v>0.48991927447544648</v>
      </c>
      <c r="AG14" s="41">
        <f t="shared" si="3"/>
        <v>0.48991927447544648</v>
      </c>
      <c r="AH14" s="41">
        <f t="shared" si="3"/>
        <v>0.47032250349642868</v>
      </c>
      <c r="AI14" s="41">
        <f t="shared" si="3"/>
        <v>0.47032250349642868</v>
      </c>
      <c r="AJ14" s="41">
        <f t="shared" si="3"/>
        <v>0.47032250349642868</v>
      </c>
      <c r="AK14" s="41">
        <f t="shared" si="3"/>
        <v>0.47032250349642868</v>
      </c>
      <c r="AL14" s="41">
        <f t="shared" si="3"/>
        <v>0.47032250349642868</v>
      </c>
      <c r="AM14" s="41" t="str">
        <f>IF((AM8+AM9)*AM11&lt;&gt;0,(AM8+AM9)*AM11,"")</f>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ref="BR14:BT14" si="4">IF((DF8+BR9)*BR11&lt;&gt;0,(DF8+BR9)*BR11,"")</f>
        <v/>
      </c>
      <c r="BS14" s="41" t="str">
        <f t="shared" si="4"/>
        <v/>
      </c>
      <c r="BT14" s="41" t="str">
        <f t="shared" si="4"/>
        <v/>
      </c>
      <c r="BU14" s="41" t="str">
        <f>IF((BP8+BU9)*BU11&lt;&gt;0,(BP8+BU9)*BU11,"")</f>
        <v/>
      </c>
      <c r="BV14" s="41" t="str">
        <f t="shared" ref="BV14:CO14" si="5">IF((BV8+BV9)*BV11&lt;&gt;0,(BV8+BV9)*BV11,"")</f>
        <v/>
      </c>
      <c r="BW14" s="41" t="str">
        <f t="shared" si="5"/>
        <v/>
      </c>
      <c r="BX14" s="41" t="str">
        <f t="shared" si="5"/>
        <v/>
      </c>
      <c r="BY14" s="41" t="str">
        <f t="shared" si="5"/>
        <v/>
      </c>
      <c r="BZ14" s="41" t="str">
        <f t="shared" si="5"/>
        <v/>
      </c>
      <c r="CA14" s="41" t="str">
        <f t="shared" si="5"/>
        <v/>
      </c>
      <c r="CB14" s="41" t="str">
        <f t="shared" si="5"/>
        <v/>
      </c>
      <c r="CC14" s="41" t="str">
        <f t="shared" si="5"/>
        <v/>
      </c>
      <c r="CD14" s="41" t="str">
        <f t="shared" si="5"/>
        <v/>
      </c>
      <c r="CE14" s="41" t="str">
        <f t="shared" si="5"/>
        <v/>
      </c>
      <c r="CF14" s="41" t="str">
        <f t="shared" si="5"/>
        <v/>
      </c>
      <c r="CG14" s="41" t="str">
        <f t="shared" si="5"/>
        <v/>
      </c>
      <c r="CH14" s="41" t="str">
        <f t="shared" si="5"/>
        <v/>
      </c>
      <c r="CI14" s="41" t="str">
        <f t="shared" si="5"/>
        <v/>
      </c>
      <c r="CJ14" s="41" t="str">
        <f t="shared" si="5"/>
        <v/>
      </c>
      <c r="CK14" s="41" t="str">
        <f t="shared" si="5"/>
        <v/>
      </c>
      <c r="CL14" s="41" t="str">
        <f t="shared" si="5"/>
        <v/>
      </c>
      <c r="CM14" s="41" t="str">
        <f t="shared" si="5"/>
        <v/>
      </c>
      <c r="CN14" s="41" t="str">
        <f t="shared" si="5"/>
        <v/>
      </c>
      <c r="CO14" s="42" t="str">
        <f t="shared" si="5"/>
        <v/>
      </c>
    </row>
    <row r="15" spans="1:93" s="43" customFormat="1" ht="15.75" thickBot="1" x14ac:dyDescent="0.25">
      <c r="A15" s="162"/>
      <c r="B15" s="36"/>
      <c r="C15" s="37"/>
      <c r="D15" s="38" t="s">
        <v>114</v>
      </c>
      <c r="E15" s="37"/>
      <c r="F15" s="37"/>
      <c r="G15" s="37" t="s">
        <v>101</v>
      </c>
      <c r="H15" s="163">
        <f>IF(SUM($M$14:$CO$14)&lt;&gt;0,SUM($M$14:$CO$14),"")</f>
        <v>13.133631745141857</v>
      </c>
      <c r="I15" s="164"/>
      <c r="J15" s="164"/>
      <c r="K15" s="164"/>
      <c r="L15" s="165"/>
    </row>
    <row r="16" spans="1:93" s="43" customFormat="1" ht="15.75" thickBot="1" x14ac:dyDescent="0.25">
      <c r="A16" s="44"/>
      <c r="B16" s="45"/>
      <c r="C16" s="45"/>
      <c r="D16" s="46"/>
      <c r="E16" s="45"/>
      <c r="F16" s="45"/>
      <c r="G16" s="45"/>
      <c r="H16" s="47">
        <f>H15</f>
        <v>13.133631745141857</v>
      </c>
      <c r="I16" s="48"/>
    </row>
    <row r="17" spans="1:93" s="43" customFormat="1" ht="15.75" thickBot="1" x14ac:dyDescent="0.25">
      <c r="A17" s="44"/>
      <c r="B17" s="45"/>
      <c r="C17" s="45"/>
      <c r="D17" s="46"/>
      <c r="E17" s="45"/>
      <c r="F17" s="45"/>
      <c r="G17" s="45"/>
      <c r="H17" s="163">
        <f>IF(SUM($M$14:$AL$14)&lt;&gt;0,SUM($M$14:$AL$14),"")</f>
        <v>13.133631745141857</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13.133631745141857</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6">+O7+N22</f>
        <v>0</v>
      </c>
      <c r="P20" s="134">
        <f t="shared" si="6"/>
        <v>0</v>
      </c>
      <c r="Q20" s="134">
        <f t="shared" si="6"/>
        <v>0</v>
      </c>
      <c r="R20" s="134">
        <f t="shared" si="6"/>
        <v>0</v>
      </c>
      <c r="S20" s="134">
        <f t="shared" si="6"/>
        <v>0</v>
      </c>
      <c r="T20" s="134">
        <f t="shared" si="6"/>
        <v>0</v>
      </c>
      <c r="U20" s="134">
        <f t="shared" si="6"/>
        <v>0</v>
      </c>
      <c r="V20" s="134">
        <f t="shared" si="6"/>
        <v>0</v>
      </c>
      <c r="W20" s="134">
        <f t="shared" si="6"/>
        <v>0</v>
      </c>
      <c r="X20" s="134">
        <f t="shared" si="6"/>
        <v>0</v>
      </c>
      <c r="Y20" s="134">
        <f t="shared" si="6"/>
        <v>0</v>
      </c>
      <c r="Z20" s="134">
        <f t="shared" si="6"/>
        <v>0</v>
      </c>
      <c r="AA20" s="134">
        <f t="shared" si="6"/>
        <v>0</v>
      </c>
      <c r="AB20" s="134">
        <f t="shared" si="6"/>
        <v>0</v>
      </c>
      <c r="AC20" s="134">
        <f t="shared" si="6"/>
        <v>0</v>
      </c>
      <c r="AD20" s="134">
        <f t="shared" si="6"/>
        <v>0</v>
      </c>
      <c r="AE20" s="134">
        <f t="shared" si="6"/>
        <v>0</v>
      </c>
      <c r="AF20" s="134">
        <f t="shared" si="6"/>
        <v>0</v>
      </c>
      <c r="AG20" s="134">
        <f t="shared" si="6"/>
        <v>0</v>
      </c>
      <c r="AH20" s="134">
        <f t="shared" si="6"/>
        <v>0</v>
      </c>
      <c r="AI20" s="134">
        <f t="shared" si="6"/>
        <v>0</v>
      </c>
      <c r="AJ20" s="134">
        <f t="shared" si="6"/>
        <v>0</v>
      </c>
      <c r="AK20" s="134">
        <f t="shared" si="6"/>
        <v>0</v>
      </c>
      <c r="AL20" s="134">
        <f t="shared" si="6"/>
        <v>0</v>
      </c>
      <c r="AM20" s="134">
        <f t="shared" si="6"/>
        <v>0</v>
      </c>
      <c r="AN20" s="134">
        <f t="shared" si="6"/>
        <v>0</v>
      </c>
      <c r="AO20" s="134">
        <f t="shared" si="6"/>
        <v>0</v>
      </c>
      <c r="AP20" s="134">
        <f t="shared" si="6"/>
        <v>0</v>
      </c>
      <c r="AQ20" s="134">
        <f t="shared" si="6"/>
        <v>0</v>
      </c>
      <c r="AR20" s="134">
        <f t="shared" si="6"/>
        <v>0</v>
      </c>
      <c r="AS20" s="134">
        <f t="shared" si="6"/>
        <v>0</v>
      </c>
      <c r="AT20" s="134">
        <f t="shared" si="6"/>
        <v>0</v>
      </c>
      <c r="AU20" s="134">
        <f t="shared" si="6"/>
        <v>0</v>
      </c>
      <c r="AV20" s="134">
        <f t="shared" si="6"/>
        <v>0</v>
      </c>
      <c r="AW20" s="134">
        <f t="shared" si="6"/>
        <v>0</v>
      </c>
      <c r="AX20" s="134">
        <f t="shared" si="6"/>
        <v>0</v>
      </c>
      <c r="AY20" s="134">
        <f t="shared" si="6"/>
        <v>0</v>
      </c>
      <c r="AZ20" s="134">
        <f t="shared" si="6"/>
        <v>0</v>
      </c>
      <c r="BA20" s="134">
        <f t="shared" si="6"/>
        <v>0</v>
      </c>
      <c r="BB20" s="134">
        <f t="shared" si="6"/>
        <v>0</v>
      </c>
      <c r="BC20" s="134">
        <f t="shared" si="6"/>
        <v>0</v>
      </c>
      <c r="BD20" s="134">
        <f t="shared" si="6"/>
        <v>0</v>
      </c>
      <c r="BE20" s="134">
        <f t="shared" si="6"/>
        <v>0</v>
      </c>
      <c r="BF20" s="134">
        <f t="shared" si="6"/>
        <v>0</v>
      </c>
      <c r="BG20" s="134">
        <f t="shared" si="6"/>
        <v>0</v>
      </c>
      <c r="BH20" s="134">
        <f t="shared" si="6"/>
        <v>0</v>
      </c>
      <c r="BI20" s="134">
        <f t="shared" si="6"/>
        <v>0</v>
      </c>
      <c r="BJ20" s="134">
        <f t="shared" si="6"/>
        <v>0</v>
      </c>
      <c r="BK20" s="134">
        <f t="shared" si="6"/>
        <v>0</v>
      </c>
      <c r="BL20" s="134">
        <f t="shared" si="6"/>
        <v>0</v>
      </c>
      <c r="BM20" s="134">
        <f t="shared" si="6"/>
        <v>0</v>
      </c>
      <c r="BN20" s="134">
        <f t="shared" si="6"/>
        <v>0</v>
      </c>
      <c r="BO20" s="134">
        <f t="shared" si="6"/>
        <v>0</v>
      </c>
      <c r="BP20" s="134">
        <f t="shared" si="6"/>
        <v>0</v>
      </c>
      <c r="BQ20" s="134">
        <f t="shared" si="6"/>
        <v>0</v>
      </c>
      <c r="BR20" s="134">
        <f t="shared" si="6"/>
        <v>0</v>
      </c>
      <c r="BS20" s="134">
        <f t="shared" si="6"/>
        <v>0</v>
      </c>
      <c r="BT20" s="134">
        <f t="shared" si="6"/>
        <v>0</v>
      </c>
      <c r="BU20" s="134">
        <f t="shared" si="6"/>
        <v>0</v>
      </c>
      <c r="BV20" s="134">
        <f t="shared" si="6"/>
        <v>0</v>
      </c>
      <c r="BW20" s="134">
        <f t="shared" si="6"/>
        <v>0</v>
      </c>
      <c r="BX20" s="134">
        <f t="shared" si="6"/>
        <v>0</v>
      </c>
      <c r="BY20" s="134">
        <f t="shared" si="6"/>
        <v>0</v>
      </c>
      <c r="BZ20" s="134">
        <f t="shared" si="6"/>
        <v>0</v>
      </c>
      <c r="CA20" s="134">
        <f t="shared" ref="CA20:CO20" si="7">+CA7+BZ22</f>
        <v>0</v>
      </c>
      <c r="CB20" s="134">
        <f t="shared" si="7"/>
        <v>0</v>
      </c>
      <c r="CC20" s="134">
        <f t="shared" si="7"/>
        <v>0</v>
      </c>
      <c r="CD20" s="134">
        <f t="shared" si="7"/>
        <v>0</v>
      </c>
      <c r="CE20" s="134">
        <f t="shared" si="7"/>
        <v>0</v>
      </c>
      <c r="CF20" s="134">
        <f t="shared" si="7"/>
        <v>0</v>
      </c>
      <c r="CG20" s="134">
        <f t="shared" si="7"/>
        <v>0</v>
      </c>
      <c r="CH20" s="134">
        <f t="shared" si="7"/>
        <v>0</v>
      </c>
      <c r="CI20" s="134">
        <f t="shared" si="7"/>
        <v>0</v>
      </c>
      <c r="CJ20" s="134">
        <f t="shared" si="7"/>
        <v>0</v>
      </c>
      <c r="CK20" s="134">
        <f t="shared" si="7"/>
        <v>0</v>
      </c>
      <c r="CL20" s="134">
        <f t="shared" si="7"/>
        <v>0</v>
      </c>
      <c r="CM20" s="134">
        <f t="shared" si="7"/>
        <v>0</v>
      </c>
      <c r="CN20" s="134">
        <f t="shared" si="7"/>
        <v>0</v>
      </c>
      <c r="CO20" s="134">
        <f t="shared" si="7"/>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8">MIN(IF(N20=0,0,+N7/$F21)+M21,N20)</f>
        <v>0</v>
      </c>
      <c r="O21" s="135">
        <f t="shared" si="8"/>
        <v>0</v>
      </c>
      <c r="P21" s="135">
        <f t="shared" si="8"/>
        <v>0</v>
      </c>
      <c r="Q21" s="135">
        <f t="shared" si="8"/>
        <v>0</v>
      </c>
      <c r="R21" s="135">
        <f t="shared" si="8"/>
        <v>0</v>
      </c>
      <c r="S21" s="135">
        <f t="shared" si="8"/>
        <v>0</v>
      </c>
      <c r="T21" s="135">
        <f t="shared" si="8"/>
        <v>0</v>
      </c>
      <c r="U21" s="135">
        <f t="shared" si="8"/>
        <v>0</v>
      </c>
      <c r="V21" s="135">
        <f t="shared" si="8"/>
        <v>0</v>
      </c>
      <c r="W21" s="135">
        <f t="shared" si="8"/>
        <v>0</v>
      </c>
      <c r="X21" s="135">
        <f t="shared" si="8"/>
        <v>0</v>
      </c>
      <c r="Y21" s="135">
        <f t="shared" si="8"/>
        <v>0</v>
      </c>
      <c r="Z21" s="135">
        <f t="shared" si="8"/>
        <v>0</v>
      </c>
      <c r="AA21" s="135">
        <f t="shared" si="8"/>
        <v>0</v>
      </c>
      <c r="AB21" s="135">
        <f t="shared" si="8"/>
        <v>0</v>
      </c>
      <c r="AC21" s="135">
        <f t="shared" si="8"/>
        <v>0</v>
      </c>
      <c r="AD21" s="135">
        <f t="shared" si="8"/>
        <v>0</v>
      </c>
      <c r="AE21" s="135">
        <f t="shared" si="8"/>
        <v>0</v>
      </c>
      <c r="AF21" s="135">
        <f t="shared" si="8"/>
        <v>0</v>
      </c>
      <c r="AG21" s="135">
        <f t="shared" si="8"/>
        <v>0</v>
      </c>
      <c r="AH21" s="135">
        <f t="shared" si="8"/>
        <v>0</v>
      </c>
      <c r="AI21" s="135">
        <f t="shared" si="8"/>
        <v>0</v>
      </c>
      <c r="AJ21" s="135">
        <f t="shared" si="8"/>
        <v>0</v>
      </c>
      <c r="AK21" s="135">
        <f t="shared" si="8"/>
        <v>0</v>
      </c>
      <c r="AL21" s="135">
        <f t="shared" si="8"/>
        <v>0</v>
      </c>
      <c r="AM21" s="135">
        <f t="shared" si="8"/>
        <v>0</v>
      </c>
      <c r="AN21" s="135">
        <f t="shared" si="8"/>
        <v>0</v>
      </c>
      <c r="AO21" s="135">
        <f t="shared" si="8"/>
        <v>0</v>
      </c>
      <c r="AP21" s="135">
        <f t="shared" si="8"/>
        <v>0</v>
      </c>
      <c r="AQ21" s="135">
        <f t="shared" si="8"/>
        <v>0</v>
      </c>
      <c r="AR21" s="135">
        <f t="shared" si="8"/>
        <v>0</v>
      </c>
      <c r="AS21" s="135">
        <f t="shared" si="8"/>
        <v>0</v>
      </c>
      <c r="AT21" s="135">
        <f t="shared" si="8"/>
        <v>0</v>
      </c>
      <c r="AU21" s="135">
        <f t="shared" si="8"/>
        <v>0</v>
      </c>
      <c r="AV21" s="135">
        <f t="shared" si="8"/>
        <v>0</v>
      </c>
      <c r="AW21" s="135">
        <f t="shared" si="8"/>
        <v>0</v>
      </c>
      <c r="AX21" s="135">
        <f t="shared" si="8"/>
        <v>0</v>
      </c>
      <c r="AY21" s="135">
        <f t="shared" si="8"/>
        <v>0</v>
      </c>
      <c r="AZ21" s="135">
        <f t="shared" si="8"/>
        <v>0</v>
      </c>
      <c r="BA21" s="135">
        <f t="shared" si="8"/>
        <v>0</v>
      </c>
      <c r="BB21" s="135">
        <f t="shared" si="8"/>
        <v>0</v>
      </c>
      <c r="BC21" s="135">
        <f t="shared" si="8"/>
        <v>0</v>
      </c>
      <c r="BD21" s="135">
        <f t="shared" si="8"/>
        <v>0</v>
      </c>
      <c r="BE21" s="135">
        <f t="shared" si="8"/>
        <v>0</v>
      </c>
      <c r="BF21" s="135">
        <f t="shared" si="8"/>
        <v>0</v>
      </c>
      <c r="BG21" s="135">
        <f t="shared" si="8"/>
        <v>0</v>
      </c>
      <c r="BH21" s="135">
        <f t="shared" si="8"/>
        <v>0</v>
      </c>
      <c r="BI21" s="135">
        <f t="shared" si="8"/>
        <v>0</v>
      </c>
      <c r="BJ21" s="135">
        <f t="shared" si="8"/>
        <v>0</v>
      </c>
      <c r="BK21" s="135">
        <f t="shared" si="8"/>
        <v>0</v>
      </c>
      <c r="BL21" s="135">
        <f t="shared" si="8"/>
        <v>0</v>
      </c>
      <c r="BM21" s="135">
        <f t="shared" si="8"/>
        <v>0</v>
      </c>
      <c r="BN21" s="135">
        <f t="shared" si="8"/>
        <v>0</v>
      </c>
      <c r="BO21" s="135">
        <f t="shared" si="8"/>
        <v>0</v>
      </c>
      <c r="BP21" s="135">
        <f t="shared" si="8"/>
        <v>0</v>
      </c>
      <c r="BQ21" s="135">
        <f t="shared" si="8"/>
        <v>0</v>
      </c>
      <c r="BR21" s="135">
        <f t="shared" si="8"/>
        <v>0</v>
      </c>
      <c r="BS21" s="135">
        <f t="shared" si="8"/>
        <v>0</v>
      </c>
      <c r="BT21" s="135">
        <f t="shared" si="8"/>
        <v>0</v>
      </c>
      <c r="BU21" s="135">
        <f t="shared" si="8"/>
        <v>0</v>
      </c>
      <c r="BV21" s="135">
        <f t="shared" si="8"/>
        <v>0</v>
      </c>
      <c r="BW21" s="135">
        <f t="shared" si="8"/>
        <v>0</v>
      </c>
      <c r="BX21" s="135">
        <f t="shared" si="8"/>
        <v>0</v>
      </c>
      <c r="BY21" s="135">
        <f t="shared" si="8"/>
        <v>0</v>
      </c>
      <c r="BZ21" s="135">
        <f t="shared" ref="BZ21:CO21" si="9">MIN(IF(BZ20=0,0,+BZ7/$F21)+BY21,BZ20)</f>
        <v>0</v>
      </c>
      <c r="CA21" s="135">
        <f t="shared" si="9"/>
        <v>0</v>
      </c>
      <c r="CB21" s="135">
        <f t="shared" si="9"/>
        <v>0</v>
      </c>
      <c r="CC21" s="135">
        <f t="shared" si="9"/>
        <v>0</v>
      </c>
      <c r="CD21" s="135">
        <f t="shared" si="9"/>
        <v>0</v>
      </c>
      <c r="CE21" s="135">
        <f t="shared" si="9"/>
        <v>0</v>
      </c>
      <c r="CF21" s="135">
        <f t="shared" si="9"/>
        <v>0</v>
      </c>
      <c r="CG21" s="135">
        <f t="shared" si="9"/>
        <v>0</v>
      </c>
      <c r="CH21" s="135">
        <f t="shared" si="9"/>
        <v>0</v>
      </c>
      <c r="CI21" s="135">
        <f t="shared" si="9"/>
        <v>0</v>
      </c>
      <c r="CJ21" s="135">
        <f t="shared" si="9"/>
        <v>0</v>
      </c>
      <c r="CK21" s="135">
        <f t="shared" si="9"/>
        <v>0</v>
      </c>
      <c r="CL21" s="135">
        <f t="shared" si="9"/>
        <v>0</v>
      </c>
      <c r="CM21" s="135">
        <f t="shared" si="9"/>
        <v>0</v>
      </c>
      <c r="CN21" s="135">
        <f t="shared" si="9"/>
        <v>0</v>
      </c>
      <c r="CO21" s="135">
        <f t="shared" si="9"/>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10">+O20-O21</f>
        <v>0</v>
      </c>
      <c r="P22" s="135">
        <f t="shared" si="10"/>
        <v>0</v>
      </c>
      <c r="Q22" s="135">
        <f t="shared" si="10"/>
        <v>0</v>
      </c>
      <c r="R22" s="135">
        <f t="shared" si="10"/>
        <v>0</v>
      </c>
      <c r="S22" s="135">
        <f t="shared" si="10"/>
        <v>0</v>
      </c>
      <c r="T22" s="135">
        <f t="shared" si="10"/>
        <v>0</v>
      </c>
      <c r="U22" s="135">
        <f t="shared" si="10"/>
        <v>0</v>
      </c>
      <c r="V22" s="135">
        <f t="shared" si="10"/>
        <v>0</v>
      </c>
      <c r="W22" s="135">
        <f t="shared" si="10"/>
        <v>0</v>
      </c>
      <c r="X22" s="135">
        <f t="shared" si="10"/>
        <v>0</v>
      </c>
      <c r="Y22" s="135">
        <f t="shared" si="10"/>
        <v>0</v>
      </c>
      <c r="Z22" s="135">
        <f t="shared" si="10"/>
        <v>0</v>
      </c>
      <c r="AA22" s="135">
        <f t="shared" si="10"/>
        <v>0</v>
      </c>
      <c r="AB22" s="135">
        <f t="shared" si="10"/>
        <v>0</v>
      </c>
      <c r="AC22" s="136">
        <f t="shared" si="10"/>
        <v>0</v>
      </c>
      <c r="AD22" s="136">
        <f t="shared" si="10"/>
        <v>0</v>
      </c>
      <c r="AE22" s="136">
        <f t="shared" si="10"/>
        <v>0</v>
      </c>
      <c r="AF22" s="136">
        <f t="shared" si="10"/>
        <v>0</v>
      </c>
      <c r="AG22" s="136">
        <f t="shared" si="10"/>
        <v>0</v>
      </c>
      <c r="AH22" s="136">
        <f t="shared" si="10"/>
        <v>0</v>
      </c>
      <c r="AI22" s="136">
        <f t="shared" si="10"/>
        <v>0</v>
      </c>
      <c r="AJ22" s="136">
        <f t="shared" si="10"/>
        <v>0</v>
      </c>
      <c r="AK22" s="136">
        <f t="shared" si="10"/>
        <v>0</v>
      </c>
      <c r="AL22" s="136">
        <f t="shared" si="10"/>
        <v>0</v>
      </c>
      <c r="AM22" s="136">
        <f t="shared" si="10"/>
        <v>0</v>
      </c>
      <c r="AN22" s="136">
        <f t="shared" si="10"/>
        <v>0</v>
      </c>
      <c r="AO22" s="136">
        <f t="shared" si="10"/>
        <v>0</v>
      </c>
      <c r="AP22" s="136">
        <f t="shared" si="10"/>
        <v>0</v>
      </c>
      <c r="AQ22" s="136">
        <f t="shared" si="10"/>
        <v>0</v>
      </c>
      <c r="AR22" s="136">
        <f t="shared" si="10"/>
        <v>0</v>
      </c>
      <c r="AS22" s="136">
        <f t="shared" si="10"/>
        <v>0</v>
      </c>
      <c r="AT22" s="136">
        <f t="shared" si="10"/>
        <v>0</v>
      </c>
      <c r="AU22" s="136">
        <f t="shared" si="10"/>
        <v>0</v>
      </c>
      <c r="AV22" s="136">
        <f t="shared" si="10"/>
        <v>0</v>
      </c>
      <c r="AW22" s="136">
        <f t="shared" si="10"/>
        <v>0</v>
      </c>
      <c r="AX22" s="136">
        <f t="shared" si="10"/>
        <v>0</v>
      </c>
      <c r="AY22" s="136">
        <f t="shared" si="10"/>
        <v>0</v>
      </c>
      <c r="AZ22" s="136">
        <f t="shared" si="10"/>
        <v>0</v>
      </c>
      <c r="BA22" s="136">
        <f t="shared" si="10"/>
        <v>0</v>
      </c>
      <c r="BB22" s="136">
        <f t="shared" si="10"/>
        <v>0</v>
      </c>
      <c r="BC22" s="136">
        <f t="shared" si="10"/>
        <v>0</v>
      </c>
      <c r="BD22" s="136">
        <f t="shared" si="10"/>
        <v>0</v>
      </c>
      <c r="BE22" s="136">
        <f t="shared" si="10"/>
        <v>0</v>
      </c>
      <c r="BF22" s="136">
        <f t="shared" si="10"/>
        <v>0</v>
      </c>
      <c r="BG22" s="136">
        <f t="shared" si="10"/>
        <v>0</v>
      </c>
      <c r="BH22" s="136">
        <f t="shared" si="10"/>
        <v>0</v>
      </c>
      <c r="BI22" s="136">
        <f t="shared" si="10"/>
        <v>0</v>
      </c>
      <c r="BJ22" s="136">
        <f t="shared" si="10"/>
        <v>0</v>
      </c>
      <c r="BK22" s="136">
        <f t="shared" si="10"/>
        <v>0</v>
      </c>
      <c r="BL22" s="136">
        <f t="shared" si="10"/>
        <v>0</v>
      </c>
      <c r="BM22" s="136">
        <f t="shared" si="10"/>
        <v>0</v>
      </c>
      <c r="BN22" s="136">
        <f t="shared" si="10"/>
        <v>0</v>
      </c>
      <c r="BO22" s="136">
        <f t="shared" si="10"/>
        <v>0</v>
      </c>
      <c r="BP22" s="136">
        <f t="shared" si="10"/>
        <v>0</v>
      </c>
      <c r="BQ22" s="136">
        <f t="shared" si="10"/>
        <v>0</v>
      </c>
      <c r="BR22" s="136">
        <f t="shared" si="10"/>
        <v>0</v>
      </c>
      <c r="BS22" s="136">
        <f t="shared" si="10"/>
        <v>0</v>
      </c>
      <c r="BT22" s="136">
        <f t="shared" si="10"/>
        <v>0</v>
      </c>
      <c r="BU22" s="136">
        <f t="shared" si="10"/>
        <v>0</v>
      </c>
      <c r="BV22" s="136">
        <f t="shared" si="10"/>
        <v>0</v>
      </c>
      <c r="BW22" s="136">
        <f t="shared" si="10"/>
        <v>0</v>
      </c>
      <c r="BX22" s="136">
        <f t="shared" si="10"/>
        <v>0</v>
      </c>
      <c r="BY22" s="136">
        <f t="shared" si="10"/>
        <v>0</v>
      </c>
      <c r="BZ22" s="136">
        <f t="shared" si="10"/>
        <v>0</v>
      </c>
      <c r="CA22" s="136">
        <f t="shared" ref="CA22:CO22" si="11">+CA20-CA21</f>
        <v>0</v>
      </c>
      <c r="CB22" s="136">
        <f t="shared" si="11"/>
        <v>0</v>
      </c>
      <c r="CC22" s="136">
        <f t="shared" si="11"/>
        <v>0</v>
      </c>
      <c r="CD22" s="136">
        <f t="shared" si="11"/>
        <v>0</v>
      </c>
      <c r="CE22" s="136">
        <f t="shared" si="11"/>
        <v>0</v>
      </c>
      <c r="CF22" s="136">
        <f t="shared" si="11"/>
        <v>0</v>
      </c>
      <c r="CG22" s="136">
        <f t="shared" si="11"/>
        <v>0</v>
      </c>
      <c r="CH22" s="136">
        <f t="shared" si="11"/>
        <v>0</v>
      </c>
      <c r="CI22" s="136">
        <f t="shared" si="11"/>
        <v>0</v>
      </c>
      <c r="CJ22" s="136">
        <f t="shared" si="11"/>
        <v>0</v>
      </c>
      <c r="CK22" s="136">
        <f t="shared" si="11"/>
        <v>0</v>
      </c>
      <c r="CL22" s="136">
        <f t="shared" si="11"/>
        <v>0</v>
      </c>
      <c r="CM22" s="136">
        <f t="shared" si="11"/>
        <v>0</v>
      </c>
      <c r="CN22" s="136">
        <f t="shared" si="11"/>
        <v>0</v>
      </c>
      <c r="CO22" s="136">
        <f t="shared" si="11"/>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2">AVERAGE(O20,O22)</f>
        <v>0</v>
      </c>
      <c r="P23" s="135">
        <f t="shared" si="12"/>
        <v>0</v>
      </c>
      <c r="Q23" s="135">
        <f t="shared" si="12"/>
        <v>0</v>
      </c>
      <c r="R23" s="135">
        <f t="shared" si="12"/>
        <v>0</v>
      </c>
      <c r="S23" s="135">
        <f t="shared" si="12"/>
        <v>0</v>
      </c>
      <c r="T23" s="135">
        <f t="shared" si="12"/>
        <v>0</v>
      </c>
      <c r="U23" s="135">
        <f t="shared" si="12"/>
        <v>0</v>
      </c>
      <c r="V23" s="135">
        <f t="shared" si="12"/>
        <v>0</v>
      </c>
      <c r="W23" s="135">
        <f t="shared" si="12"/>
        <v>0</v>
      </c>
      <c r="X23" s="135">
        <f t="shared" si="12"/>
        <v>0</v>
      </c>
      <c r="Y23" s="135">
        <f t="shared" si="12"/>
        <v>0</v>
      </c>
      <c r="Z23" s="135">
        <f t="shared" si="12"/>
        <v>0</v>
      </c>
      <c r="AA23" s="135">
        <f t="shared" si="12"/>
        <v>0</v>
      </c>
      <c r="AB23" s="135">
        <f t="shared" si="12"/>
        <v>0</v>
      </c>
      <c r="AC23" s="136">
        <f t="shared" si="12"/>
        <v>0</v>
      </c>
      <c r="AD23" s="136">
        <f t="shared" si="12"/>
        <v>0</v>
      </c>
      <c r="AE23" s="136">
        <f t="shared" si="12"/>
        <v>0</v>
      </c>
      <c r="AF23" s="136">
        <f t="shared" si="12"/>
        <v>0</v>
      </c>
      <c r="AG23" s="136">
        <f t="shared" si="12"/>
        <v>0</v>
      </c>
      <c r="AH23" s="136">
        <f t="shared" si="12"/>
        <v>0</v>
      </c>
      <c r="AI23" s="136">
        <f t="shared" si="12"/>
        <v>0</v>
      </c>
      <c r="AJ23" s="136">
        <f t="shared" si="12"/>
        <v>0</v>
      </c>
      <c r="AK23" s="136">
        <f t="shared" si="12"/>
        <v>0</v>
      </c>
      <c r="AL23" s="136">
        <f t="shared" si="12"/>
        <v>0</v>
      </c>
      <c r="AM23" s="136">
        <f t="shared" si="12"/>
        <v>0</v>
      </c>
      <c r="AN23" s="136">
        <f t="shared" si="12"/>
        <v>0</v>
      </c>
      <c r="AO23" s="136">
        <f t="shared" si="12"/>
        <v>0</v>
      </c>
      <c r="AP23" s="136">
        <f t="shared" si="12"/>
        <v>0</v>
      </c>
      <c r="AQ23" s="136">
        <f t="shared" si="12"/>
        <v>0</v>
      </c>
      <c r="AR23" s="136">
        <f t="shared" si="12"/>
        <v>0</v>
      </c>
      <c r="AS23" s="136">
        <f t="shared" si="12"/>
        <v>0</v>
      </c>
      <c r="AT23" s="136">
        <f t="shared" si="12"/>
        <v>0</v>
      </c>
      <c r="AU23" s="136">
        <f t="shared" si="12"/>
        <v>0</v>
      </c>
      <c r="AV23" s="136">
        <f t="shared" si="12"/>
        <v>0</v>
      </c>
      <c r="AW23" s="136">
        <f t="shared" si="12"/>
        <v>0</v>
      </c>
      <c r="AX23" s="136">
        <f t="shared" si="12"/>
        <v>0</v>
      </c>
      <c r="AY23" s="136">
        <f t="shared" si="12"/>
        <v>0</v>
      </c>
      <c r="AZ23" s="136">
        <f t="shared" si="12"/>
        <v>0</v>
      </c>
      <c r="BA23" s="136">
        <f t="shared" si="12"/>
        <v>0</v>
      </c>
      <c r="BB23" s="136">
        <f t="shared" si="12"/>
        <v>0</v>
      </c>
      <c r="BC23" s="136">
        <f t="shared" si="12"/>
        <v>0</v>
      </c>
      <c r="BD23" s="136">
        <f t="shared" si="12"/>
        <v>0</v>
      </c>
      <c r="BE23" s="136">
        <f t="shared" si="12"/>
        <v>0</v>
      </c>
      <c r="BF23" s="136">
        <f t="shared" si="12"/>
        <v>0</v>
      </c>
      <c r="BG23" s="136">
        <f t="shared" si="12"/>
        <v>0</v>
      </c>
      <c r="BH23" s="136">
        <f t="shared" si="12"/>
        <v>0</v>
      </c>
      <c r="BI23" s="136">
        <f t="shared" si="12"/>
        <v>0</v>
      </c>
      <c r="BJ23" s="136">
        <f t="shared" si="12"/>
        <v>0</v>
      </c>
      <c r="BK23" s="136">
        <f t="shared" si="12"/>
        <v>0</v>
      </c>
      <c r="BL23" s="136">
        <f t="shared" si="12"/>
        <v>0</v>
      </c>
      <c r="BM23" s="136">
        <f t="shared" si="12"/>
        <v>0</v>
      </c>
      <c r="BN23" s="136">
        <f t="shared" si="12"/>
        <v>0</v>
      </c>
      <c r="BO23" s="136">
        <f t="shared" si="12"/>
        <v>0</v>
      </c>
      <c r="BP23" s="136">
        <f t="shared" si="12"/>
        <v>0</v>
      </c>
      <c r="BQ23" s="136">
        <f t="shared" si="12"/>
        <v>0</v>
      </c>
      <c r="BR23" s="136">
        <f t="shared" si="12"/>
        <v>0</v>
      </c>
      <c r="BS23" s="136">
        <f t="shared" si="12"/>
        <v>0</v>
      </c>
      <c r="BT23" s="136">
        <f t="shared" si="12"/>
        <v>0</v>
      </c>
      <c r="BU23" s="136">
        <f t="shared" si="12"/>
        <v>0</v>
      </c>
      <c r="BV23" s="136">
        <f t="shared" si="12"/>
        <v>0</v>
      </c>
      <c r="BW23" s="136">
        <f t="shared" si="12"/>
        <v>0</v>
      </c>
      <c r="BX23" s="136">
        <f t="shared" si="12"/>
        <v>0</v>
      </c>
      <c r="BY23" s="136">
        <f t="shared" si="12"/>
        <v>0</v>
      </c>
      <c r="BZ23" s="136">
        <f t="shared" si="12"/>
        <v>0</v>
      </c>
      <c r="CA23" s="136">
        <f t="shared" ref="CA23:CO23" si="13">AVERAGE(CA20,CA22)</f>
        <v>0</v>
      </c>
      <c r="CB23" s="136">
        <f t="shared" si="13"/>
        <v>0</v>
      </c>
      <c r="CC23" s="136">
        <f t="shared" si="13"/>
        <v>0</v>
      </c>
      <c r="CD23" s="136">
        <f t="shared" si="13"/>
        <v>0</v>
      </c>
      <c r="CE23" s="136">
        <f t="shared" si="13"/>
        <v>0</v>
      </c>
      <c r="CF23" s="136">
        <f t="shared" si="13"/>
        <v>0</v>
      </c>
      <c r="CG23" s="136">
        <f t="shared" si="13"/>
        <v>0</v>
      </c>
      <c r="CH23" s="136">
        <f t="shared" si="13"/>
        <v>0</v>
      </c>
      <c r="CI23" s="136">
        <f t="shared" si="13"/>
        <v>0</v>
      </c>
      <c r="CJ23" s="136">
        <f t="shared" si="13"/>
        <v>0</v>
      </c>
      <c r="CK23" s="136">
        <f t="shared" si="13"/>
        <v>0</v>
      </c>
      <c r="CL23" s="136">
        <f t="shared" si="13"/>
        <v>0</v>
      </c>
      <c r="CM23" s="136">
        <f t="shared" si="13"/>
        <v>0</v>
      </c>
      <c r="CN23" s="136">
        <f t="shared" si="13"/>
        <v>0</v>
      </c>
      <c r="CO23" s="136">
        <f t="shared" si="13"/>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4">+O23*$F24+O21</f>
        <v>0</v>
      </c>
      <c r="P24" s="135">
        <f t="shared" si="14"/>
        <v>0</v>
      </c>
      <c r="Q24" s="135">
        <f t="shared" si="14"/>
        <v>0</v>
      </c>
      <c r="R24" s="135">
        <f t="shared" si="14"/>
        <v>0</v>
      </c>
      <c r="S24" s="135">
        <f t="shared" si="14"/>
        <v>0</v>
      </c>
      <c r="T24" s="135">
        <f t="shared" si="14"/>
        <v>0</v>
      </c>
      <c r="U24" s="135">
        <f t="shared" si="14"/>
        <v>0</v>
      </c>
      <c r="V24" s="135">
        <f t="shared" si="14"/>
        <v>0</v>
      </c>
      <c r="W24" s="135">
        <f t="shared" si="14"/>
        <v>0</v>
      </c>
      <c r="X24" s="135">
        <f t="shared" si="14"/>
        <v>0</v>
      </c>
      <c r="Y24" s="135">
        <f t="shared" si="14"/>
        <v>0</v>
      </c>
      <c r="Z24" s="135">
        <f t="shared" si="14"/>
        <v>0</v>
      </c>
      <c r="AA24" s="135">
        <f t="shared" si="14"/>
        <v>0</v>
      </c>
      <c r="AB24" s="135">
        <f t="shared" si="14"/>
        <v>0</v>
      </c>
      <c r="AC24" s="135">
        <f t="shared" si="14"/>
        <v>0</v>
      </c>
      <c r="AD24" s="135">
        <f t="shared" si="14"/>
        <v>0</v>
      </c>
      <c r="AE24" s="135">
        <f t="shared" si="14"/>
        <v>0</v>
      </c>
      <c r="AF24" s="135">
        <f t="shared" si="14"/>
        <v>0</v>
      </c>
      <c r="AG24" s="135">
        <f t="shared" si="14"/>
        <v>0</v>
      </c>
      <c r="AH24" s="135">
        <f t="shared" si="14"/>
        <v>0</v>
      </c>
      <c r="AI24" s="135">
        <f t="shared" si="14"/>
        <v>0</v>
      </c>
      <c r="AJ24" s="135">
        <f t="shared" si="14"/>
        <v>0</v>
      </c>
      <c r="AK24" s="135">
        <f t="shared" si="14"/>
        <v>0</v>
      </c>
      <c r="AL24" s="135">
        <f t="shared" si="14"/>
        <v>0</v>
      </c>
      <c r="AM24" s="135">
        <f t="shared" si="14"/>
        <v>0</v>
      </c>
      <c r="AN24" s="135">
        <f t="shared" si="14"/>
        <v>0</v>
      </c>
      <c r="AO24" s="135">
        <f t="shared" si="14"/>
        <v>0</v>
      </c>
      <c r="AP24" s="135">
        <f t="shared" si="14"/>
        <v>0</v>
      </c>
      <c r="AQ24" s="135">
        <f t="shared" si="14"/>
        <v>0</v>
      </c>
      <c r="AR24" s="135">
        <f t="shared" si="14"/>
        <v>0</v>
      </c>
      <c r="AS24" s="135">
        <f t="shared" si="14"/>
        <v>0</v>
      </c>
      <c r="AT24" s="135">
        <f t="shared" si="14"/>
        <v>0</v>
      </c>
      <c r="AU24" s="135">
        <f t="shared" si="14"/>
        <v>0</v>
      </c>
      <c r="AV24" s="135">
        <f t="shared" si="14"/>
        <v>0</v>
      </c>
      <c r="AW24" s="135">
        <f t="shared" si="14"/>
        <v>0</v>
      </c>
      <c r="AX24" s="135">
        <f t="shared" si="14"/>
        <v>0</v>
      </c>
      <c r="AY24" s="135">
        <f t="shared" si="14"/>
        <v>0</v>
      </c>
      <c r="AZ24" s="135">
        <f t="shared" si="14"/>
        <v>0</v>
      </c>
      <c r="BA24" s="135">
        <f t="shared" si="14"/>
        <v>0</v>
      </c>
      <c r="BB24" s="135">
        <f t="shared" si="14"/>
        <v>0</v>
      </c>
      <c r="BC24" s="135">
        <f t="shared" si="14"/>
        <v>0</v>
      </c>
      <c r="BD24" s="135">
        <f t="shared" si="14"/>
        <v>0</v>
      </c>
      <c r="BE24" s="135">
        <f t="shared" si="14"/>
        <v>0</v>
      </c>
      <c r="BF24" s="135">
        <f t="shared" si="14"/>
        <v>0</v>
      </c>
      <c r="BG24" s="135">
        <f t="shared" si="14"/>
        <v>0</v>
      </c>
      <c r="BH24" s="135">
        <f t="shared" si="14"/>
        <v>0</v>
      </c>
      <c r="BI24" s="135">
        <f t="shared" si="14"/>
        <v>0</v>
      </c>
      <c r="BJ24" s="135">
        <f t="shared" si="14"/>
        <v>0</v>
      </c>
      <c r="BK24" s="135">
        <f t="shared" si="14"/>
        <v>0</v>
      </c>
      <c r="BL24" s="135">
        <f t="shared" si="14"/>
        <v>0</v>
      </c>
      <c r="BM24" s="135">
        <f t="shared" si="14"/>
        <v>0</v>
      </c>
      <c r="BN24" s="135">
        <f t="shared" si="14"/>
        <v>0</v>
      </c>
      <c r="BO24" s="135">
        <f t="shared" si="14"/>
        <v>0</v>
      </c>
      <c r="BP24" s="135">
        <f t="shared" si="14"/>
        <v>0</v>
      </c>
      <c r="BQ24" s="135">
        <f t="shared" si="14"/>
        <v>0</v>
      </c>
      <c r="BR24" s="135">
        <f t="shared" si="14"/>
        <v>0</v>
      </c>
      <c r="BS24" s="135">
        <f t="shared" si="14"/>
        <v>0</v>
      </c>
      <c r="BT24" s="135">
        <f t="shared" si="14"/>
        <v>0</v>
      </c>
      <c r="BU24" s="135">
        <f t="shared" si="14"/>
        <v>0</v>
      </c>
      <c r="BV24" s="135">
        <f t="shared" si="14"/>
        <v>0</v>
      </c>
      <c r="BW24" s="135">
        <f t="shared" si="14"/>
        <v>0</v>
      </c>
      <c r="BX24" s="135">
        <f t="shared" si="14"/>
        <v>0</v>
      </c>
      <c r="BY24" s="135">
        <f t="shared" si="14"/>
        <v>0</v>
      </c>
      <c r="BZ24" s="135">
        <f t="shared" si="14"/>
        <v>0</v>
      </c>
      <c r="CA24" s="135">
        <f t="shared" ref="CA24:CO24" si="15">+CA23*$F24+CA21</f>
        <v>0</v>
      </c>
      <c r="CB24" s="135">
        <f t="shared" si="15"/>
        <v>0</v>
      </c>
      <c r="CC24" s="135">
        <f t="shared" si="15"/>
        <v>0</v>
      </c>
      <c r="CD24" s="135">
        <f t="shared" si="15"/>
        <v>0</v>
      </c>
      <c r="CE24" s="135">
        <f t="shared" si="15"/>
        <v>0</v>
      </c>
      <c r="CF24" s="135">
        <f t="shared" si="15"/>
        <v>0</v>
      </c>
      <c r="CG24" s="135">
        <f t="shared" si="15"/>
        <v>0</v>
      </c>
      <c r="CH24" s="135">
        <f t="shared" si="15"/>
        <v>0</v>
      </c>
      <c r="CI24" s="135">
        <f t="shared" si="15"/>
        <v>0</v>
      </c>
      <c r="CJ24" s="135">
        <f t="shared" si="15"/>
        <v>0</v>
      </c>
      <c r="CK24" s="135">
        <f t="shared" si="15"/>
        <v>0</v>
      </c>
      <c r="CL24" s="135">
        <f t="shared" si="15"/>
        <v>0</v>
      </c>
      <c r="CM24" s="135">
        <f t="shared" si="15"/>
        <v>0</v>
      </c>
      <c r="CN24" s="135">
        <f t="shared" si="15"/>
        <v>0</v>
      </c>
      <c r="CO24" s="135">
        <f t="shared" si="15"/>
        <v>0</v>
      </c>
    </row>
    <row r="25" spans="1:93" s="43" customFormat="1" ht="15" x14ac:dyDescent="0.2">
      <c r="A25" s="44"/>
      <c r="B25" s="45"/>
      <c r="C25" s="45"/>
      <c r="D25" s="46"/>
      <c r="E25" s="45"/>
      <c r="F25" s="45"/>
      <c r="G25" s="45"/>
      <c r="H25" s="47"/>
      <c r="I25" s="48"/>
    </row>
    <row r="26" spans="1:93" s="43" customFormat="1" ht="15" x14ac:dyDescent="0.2">
      <c r="A26" s="44"/>
      <c r="B26" s="45"/>
      <c r="C26" s="45"/>
      <c r="D26" s="46"/>
      <c r="E26" s="45"/>
      <c r="F26" s="45"/>
      <c r="G26" s="45"/>
      <c r="H26" s="47"/>
      <c r="I26" s="48"/>
    </row>
    <row r="27" spans="1:93" s="43" customFormat="1" ht="15.75" thickBot="1" x14ac:dyDescent="0.25">
      <c r="A27" s="44"/>
      <c r="B27" s="45"/>
      <c r="C27" s="45"/>
      <c r="D27" s="46"/>
      <c r="E27" s="45"/>
      <c r="F27" s="45"/>
      <c r="G27" s="45"/>
      <c r="H27" s="47"/>
      <c r="I27" s="48"/>
    </row>
    <row r="28" spans="1:93" ht="15.75" thickBot="1" x14ac:dyDescent="0.25">
      <c r="A28" s="166" t="s">
        <v>124</v>
      </c>
      <c r="B28" s="167"/>
      <c r="C28" s="49"/>
      <c r="D28" s="50"/>
      <c r="E28" s="49"/>
      <c r="F28" s="49"/>
      <c r="G28" s="49"/>
      <c r="H28" s="51"/>
      <c r="I28" s="52"/>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ht="129.75" thickBot="1" x14ac:dyDescent="0.25">
      <c r="A29" s="54" t="s">
        <v>6</v>
      </c>
      <c r="B29" s="55" t="s">
        <v>7</v>
      </c>
      <c r="C29" s="56" t="s">
        <v>8</v>
      </c>
      <c r="D29" s="56" t="s">
        <v>9</v>
      </c>
      <c r="E29" s="56" t="s">
        <v>10</v>
      </c>
      <c r="F29" s="56" t="s">
        <v>11</v>
      </c>
      <c r="G29" s="57"/>
      <c r="H29" s="58" t="s">
        <v>13</v>
      </c>
      <c r="I29" s="59" t="s">
        <v>14</v>
      </c>
      <c r="J29" s="59" t="s">
        <v>15</v>
      </c>
      <c r="K29" s="59" t="s">
        <v>16</v>
      </c>
      <c r="L29" s="59" t="s">
        <v>17</v>
      </c>
      <c r="M29" s="59" t="s">
        <v>18</v>
      </c>
      <c r="N29" s="59" t="s">
        <v>19</v>
      </c>
      <c r="O29" s="59" t="s">
        <v>20</v>
      </c>
      <c r="P29" s="59" t="s">
        <v>21</v>
      </c>
      <c r="Q29" s="59" t="s">
        <v>22</v>
      </c>
      <c r="R29" s="59" t="s">
        <v>23</v>
      </c>
      <c r="S29" s="59" t="s">
        <v>24</v>
      </c>
      <c r="T29" s="59" t="s">
        <v>25</v>
      </c>
      <c r="U29" s="59" t="s">
        <v>26</v>
      </c>
      <c r="V29" s="59" t="s">
        <v>27</v>
      </c>
      <c r="W29" s="59" t="s">
        <v>28</v>
      </c>
      <c r="X29" s="59" t="s">
        <v>29</v>
      </c>
      <c r="Y29" s="59" t="s">
        <v>30</v>
      </c>
      <c r="Z29" s="59" t="s">
        <v>31</v>
      </c>
      <c r="AA29" s="59" t="s">
        <v>32</v>
      </c>
      <c r="AB29" s="59" t="s">
        <v>33</v>
      </c>
      <c r="AC29" s="59" t="s">
        <v>34</v>
      </c>
      <c r="AD29" s="59" t="s">
        <v>35</v>
      </c>
      <c r="AE29" s="59" t="s">
        <v>36</v>
      </c>
      <c r="AF29" s="59" t="s">
        <v>37</v>
      </c>
      <c r="AG29" s="59" t="s">
        <v>38</v>
      </c>
      <c r="AH29" s="59" t="s">
        <v>39</v>
      </c>
      <c r="AI29" s="59" t="s">
        <v>40</v>
      </c>
      <c r="AJ29" s="59" t="s">
        <v>41</v>
      </c>
      <c r="AK29" s="59" t="s">
        <v>42</v>
      </c>
      <c r="AL29" s="59" t="s">
        <v>43</v>
      </c>
      <c r="AM29" s="59" t="s">
        <v>44</v>
      </c>
      <c r="AN29" s="59" t="s">
        <v>45</v>
      </c>
      <c r="AO29" s="59" t="s">
        <v>46</v>
      </c>
      <c r="AP29" s="59" t="s">
        <v>47</v>
      </c>
      <c r="AQ29" s="59" t="s">
        <v>48</v>
      </c>
      <c r="AR29" s="59" t="s">
        <v>49</v>
      </c>
      <c r="AS29" s="59" t="s">
        <v>50</v>
      </c>
      <c r="AT29" s="59" t="s">
        <v>51</v>
      </c>
      <c r="AU29" s="59" t="s">
        <v>52</v>
      </c>
      <c r="AV29" s="59" t="s">
        <v>53</v>
      </c>
      <c r="AW29" s="59" t="s">
        <v>54</v>
      </c>
      <c r="AX29" s="59" t="s">
        <v>55</v>
      </c>
      <c r="AY29" s="59" t="s">
        <v>56</v>
      </c>
      <c r="AZ29" s="59" t="s">
        <v>57</v>
      </c>
      <c r="BA29" s="59" t="s">
        <v>58</v>
      </c>
      <c r="BB29" s="59" t="s">
        <v>59</v>
      </c>
      <c r="BC29" s="59" t="s">
        <v>60</v>
      </c>
      <c r="BD29" s="59" t="s">
        <v>61</v>
      </c>
      <c r="BE29" s="59" t="s">
        <v>62</v>
      </c>
      <c r="BF29" s="59" t="s">
        <v>63</v>
      </c>
      <c r="BG29" s="59" t="s">
        <v>64</v>
      </c>
      <c r="BH29" s="59" t="s">
        <v>65</v>
      </c>
      <c r="BI29" s="59" t="s">
        <v>66</v>
      </c>
      <c r="BJ29" s="59" t="s">
        <v>67</v>
      </c>
      <c r="BK29" s="59" t="s">
        <v>68</v>
      </c>
      <c r="BL29" s="59" t="s">
        <v>69</v>
      </c>
      <c r="BM29" s="59" t="s">
        <v>70</v>
      </c>
      <c r="BN29" s="59" t="s">
        <v>71</v>
      </c>
      <c r="BO29" s="59" t="s">
        <v>72</v>
      </c>
      <c r="BP29" s="59" t="s">
        <v>73</v>
      </c>
      <c r="BQ29" s="59" t="s">
        <v>74</v>
      </c>
      <c r="BR29" s="59" t="s">
        <v>75</v>
      </c>
      <c r="BS29" s="59" t="s">
        <v>76</v>
      </c>
      <c r="BT29" s="59" t="s">
        <v>77</v>
      </c>
      <c r="BU29" s="59" t="s">
        <v>78</v>
      </c>
      <c r="BV29" s="59" t="s">
        <v>79</v>
      </c>
      <c r="BW29" s="59" t="s">
        <v>80</v>
      </c>
      <c r="BX29" s="59" t="s">
        <v>81</v>
      </c>
      <c r="BY29" s="59" t="s">
        <v>82</v>
      </c>
      <c r="BZ29" s="59" t="s">
        <v>83</v>
      </c>
      <c r="CA29" s="59" t="s">
        <v>84</v>
      </c>
      <c r="CB29" s="59" t="s">
        <v>85</v>
      </c>
      <c r="CC29" s="59" t="s">
        <v>86</v>
      </c>
      <c r="CD29" s="59" t="s">
        <v>87</v>
      </c>
      <c r="CE29" s="59" t="s">
        <v>88</v>
      </c>
      <c r="CF29" s="59" t="s">
        <v>89</v>
      </c>
      <c r="CG29" s="59" t="s">
        <v>90</v>
      </c>
      <c r="CH29" s="59" t="s">
        <v>91</v>
      </c>
      <c r="CI29" s="59" t="s">
        <v>92</v>
      </c>
      <c r="CJ29" s="59" t="s">
        <v>93</v>
      </c>
      <c r="CK29" s="59" t="s">
        <v>94</v>
      </c>
      <c r="CL29" s="59" t="s">
        <v>95</v>
      </c>
      <c r="CM29" s="59" t="s">
        <v>96</v>
      </c>
      <c r="CN29" s="59" t="s">
        <v>97</v>
      </c>
      <c r="CO29" s="60" t="s">
        <v>98</v>
      </c>
    </row>
    <row r="30" spans="1:93" ht="15" x14ac:dyDescent="0.2">
      <c r="A30" s="160" t="s">
        <v>125</v>
      </c>
      <c r="B30" s="61"/>
      <c r="C30" s="19"/>
      <c r="D30" s="19" t="s">
        <v>104</v>
      </c>
      <c r="E30" s="21" t="s">
        <v>126</v>
      </c>
      <c r="F30" s="21"/>
      <c r="G30" s="19" t="s">
        <v>111</v>
      </c>
      <c r="H30" s="62"/>
      <c r="I30" s="63"/>
      <c r="J30" s="22"/>
      <c r="K30" s="23"/>
      <c r="L30" s="23"/>
      <c r="M30" s="23"/>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5"/>
    </row>
    <row r="31" spans="1:93" ht="15" x14ac:dyDescent="0.2">
      <c r="A31" s="168"/>
      <c r="B31" s="64"/>
      <c r="C31" s="27"/>
      <c r="D31" s="27" t="s">
        <v>104</v>
      </c>
      <c r="E31" s="29" t="s">
        <v>126</v>
      </c>
      <c r="F31" s="29"/>
      <c r="G31" s="27" t="s">
        <v>127</v>
      </c>
      <c r="H31" s="65"/>
      <c r="I31" s="66"/>
      <c r="J31" s="30"/>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128</v>
      </c>
      <c r="F32" s="27"/>
      <c r="G32" s="27" t="s">
        <v>111</v>
      </c>
      <c r="H32" s="67"/>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129</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130</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131</v>
      </c>
      <c r="F35" s="27"/>
      <c r="G35" s="27" t="s">
        <v>111</v>
      </c>
      <c r="H35" s="65"/>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132</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133</v>
      </c>
      <c r="F37" s="27"/>
      <c r="G37" s="27" t="s">
        <v>111</v>
      </c>
      <c r="H37" s="65"/>
      <c r="I37" s="68"/>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134</v>
      </c>
      <c r="F38" s="27"/>
      <c r="G38" s="27" t="s">
        <v>111</v>
      </c>
      <c r="H38" s="67"/>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68"/>
      <c r="B39" s="64"/>
      <c r="C39" s="27"/>
      <c r="D39" s="27" t="s">
        <v>109</v>
      </c>
      <c r="E39" s="27" t="s">
        <v>135</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136</v>
      </c>
      <c r="F40" s="27"/>
      <c r="G40" s="27" t="s">
        <v>111</v>
      </c>
      <c r="H40" s="69"/>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137</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138</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68"/>
      <c r="B43" s="64"/>
      <c r="C43" s="27"/>
      <c r="D43" s="27" t="s">
        <v>109</v>
      </c>
      <c r="E43" s="27" t="s">
        <v>139</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ht="28.5" x14ac:dyDescent="0.2">
      <c r="A44" s="168"/>
      <c r="B44" s="64"/>
      <c r="C44" s="27"/>
      <c r="D44" s="27" t="s">
        <v>109</v>
      </c>
      <c r="E44" s="27" t="s">
        <v>140</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141</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142</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143</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144</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145</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146</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147</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148</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149</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150</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151</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152</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153</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154</v>
      </c>
      <c r="F58" s="27"/>
      <c r="G58" s="27" t="s">
        <v>111</v>
      </c>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155</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156</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157</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158</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109</v>
      </c>
      <c r="E63" s="27" t="s">
        <v>159</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64"/>
      <c r="C64" s="27"/>
      <c r="D64" s="27" t="s">
        <v>160</v>
      </c>
      <c r="E64" s="27"/>
      <c r="F64" s="27"/>
      <c r="G64" s="27"/>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68"/>
      <c r="B65" s="70"/>
      <c r="C65" s="32"/>
      <c r="D65" s="27" t="s">
        <v>161</v>
      </c>
      <c r="E65" s="27"/>
      <c r="F65" s="32"/>
      <c r="G65" s="32"/>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ht="15" thickBot="1" x14ac:dyDescent="0.25">
      <c r="A66" s="169"/>
      <c r="B66" s="71"/>
      <c r="C66" s="72"/>
      <c r="D66" s="73" t="s">
        <v>162</v>
      </c>
      <c r="E66" s="73"/>
      <c r="F66" s="72"/>
      <c r="G66" s="72"/>
      <c r="H66" s="74"/>
      <c r="I66" s="74"/>
      <c r="J66" s="74"/>
      <c r="K66" s="74"/>
      <c r="L66" s="74"/>
      <c r="M66" s="74"/>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42"/>
    </row>
    <row r="68" spans="1:93" ht="15" thickBot="1" x14ac:dyDescent="0.25"/>
    <row r="69" spans="1:93" ht="15" thickBot="1" x14ac:dyDescent="0.25">
      <c r="A69" s="75" t="s">
        <v>1</v>
      </c>
      <c r="B69" s="4" t="e">
        <f>#REF!</f>
        <v>#REF!</v>
      </c>
      <c r="C69" s="75" t="s">
        <v>3</v>
      </c>
      <c r="D69" s="76"/>
    </row>
    <row r="70" spans="1:93" ht="15" thickBot="1" x14ac:dyDescent="0.25">
      <c r="A70" s="9"/>
      <c r="B70" s="9"/>
      <c r="C70" s="9"/>
      <c r="D70" s="9"/>
    </row>
    <row r="71" spans="1:93" ht="15.75" thickBot="1" x14ac:dyDescent="0.25">
      <c r="A71" s="158" t="s">
        <v>163</v>
      </c>
      <c r="B71" s="159"/>
      <c r="C71" s="77" t="s">
        <v>164</v>
      </c>
      <c r="D71" s="77" t="s">
        <v>164</v>
      </c>
      <c r="E71" s="78"/>
      <c r="F71" s="78"/>
      <c r="G71" s="78"/>
      <c r="H71" s="78"/>
      <c r="I71" s="78"/>
      <c r="J71" s="78"/>
      <c r="K71" s="79"/>
      <c r="L71" s="78"/>
    </row>
    <row r="72" spans="1:93" x14ac:dyDescent="0.2">
      <c r="A72" s="80" t="s">
        <v>165</v>
      </c>
      <c r="B72" s="81"/>
      <c r="C72" s="82"/>
      <c r="D72" s="43"/>
      <c r="E72" s="78"/>
      <c r="F72" s="78"/>
      <c r="G72" s="78"/>
      <c r="H72" s="78"/>
      <c r="I72" s="78"/>
      <c r="J72" s="78"/>
      <c r="K72" s="79"/>
      <c r="L72" s="78"/>
    </row>
    <row r="73" spans="1:93" x14ac:dyDescent="0.2">
      <c r="A73" s="83" t="s">
        <v>166</v>
      </c>
      <c r="B73" s="78" t="s">
        <v>167</v>
      </c>
      <c r="C73" s="84">
        <f>3.5%</f>
        <v>3.5000000000000003E-2</v>
      </c>
      <c r="D73" s="43"/>
      <c r="E73" s="78"/>
      <c r="F73" s="78"/>
      <c r="G73" s="78"/>
      <c r="H73" s="78"/>
      <c r="I73" s="78"/>
      <c r="J73" s="78"/>
      <c r="K73" s="79"/>
      <c r="L73" s="78"/>
    </row>
    <row r="74" spans="1:93" x14ac:dyDescent="0.2">
      <c r="A74" s="83" t="s">
        <v>168</v>
      </c>
      <c r="B74" s="78" t="s">
        <v>122</v>
      </c>
      <c r="C74" s="84">
        <v>2.92E-2</v>
      </c>
      <c r="D74" s="43"/>
      <c r="E74" s="78"/>
      <c r="F74" s="78"/>
      <c r="G74" s="78"/>
      <c r="H74" s="78"/>
      <c r="I74" s="78"/>
      <c r="J74" s="78"/>
      <c r="K74" s="79"/>
      <c r="L74" s="78"/>
    </row>
    <row r="75" spans="1:93" x14ac:dyDescent="0.2">
      <c r="A75" s="83" t="s">
        <v>169</v>
      </c>
      <c r="B75" s="78" t="s">
        <v>170</v>
      </c>
      <c r="C75" s="85">
        <v>5</v>
      </c>
      <c r="D75" s="43"/>
      <c r="E75" s="78"/>
      <c r="F75" s="78"/>
      <c r="G75" s="78"/>
      <c r="H75" s="78"/>
      <c r="I75" s="78"/>
      <c r="J75" s="78"/>
      <c r="K75" s="79"/>
      <c r="L75" s="78"/>
    </row>
    <row r="76" spans="1:93" x14ac:dyDescent="0.2">
      <c r="A76" s="83" t="s">
        <v>171</v>
      </c>
      <c r="B76" s="78" t="s">
        <v>172</v>
      </c>
      <c r="C76" s="86">
        <v>1000</v>
      </c>
      <c r="D76" s="43"/>
      <c r="E76" s="78"/>
      <c r="F76" s="78"/>
      <c r="G76" s="78"/>
      <c r="H76" s="78"/>
      <c r="I76" s="78"/>
      <c r="J76" s="78"/>
      <c r="K76" s="79"/>
      <c r="L76" s="78"/>
    </row>
    <row r="77" spans="1:93" x14ac:dyDescent="0.2">
      <c r="A77" s="87" t="s">
        <v>173</v>
      </c>
      <c r="B77" s="88" t="s">
        <v>174</v>
      </c>
      <c r="C77" s="89">
        <f>1/C75</f>
        <v>0.2</v>
      </c>
      <c r="D77" s="43"/>
      <c r="E77" s="78"/>
      <c r="F77" s="78"/>
      <c r="G77" s="78"/>
      <c r="H77" s="78"/>
      <c r="I77" s="78"/>
      <c r="J77" s="78"/>
      <c r="K77" s="79"/>
      <c r="L77" s="78"/>
    </row>
    <row r="78" spans="1:93" x14ac:dyDescent="0.2">
      <c r="A78" s="79"/>
      <c r="B78" s="78"/>
      <c r="C78" s="78"/>
      <c r="D78" s="78"/>
      <c r="E78" s="78"/>
      <c r="F78" s="78"/>
      <c r="G78" s="78"/>
      <c r="H78" s="78"/>
      <c r="I78" s="78"/>
      <c r="J78" s="78"/>
      <c r="K78" s="79"/>
      <c r="L78" s="78"/>
    </row>
    <row r="79" spans="1:93" ht="15" thickBot="1" x14ac:dyDescent="0.25">
      <c r="A79" s="79"/>
      <c r="B79" s="78"/>
      <c r="C79" s="78"/>
      <c r="D79" s="90">
        <v>1</v>
      </c>
      <c r="E79" s="90">
        <v>2</v>
      </c>
      <c r="F79" s="90">
        <v>3</v>
      </c>
      <c r="G79" s="90">
        <v>4</v>
      </c>
      <c r="H79" s="90">
        <v>5</v>
      </c>
      <c r="J79" s="78"/>
      <c r="K79" s="79"/>
      <c r="L79" s="78"/>
    </row>
    <row r="80" spans="1:93" x14ac:dyDescent="0.2">
      <c r="A80" s="91"/>
      <c r="B80" s="92"/>
      <c r="C80" s="92"/>
      <c r="D80" s="93" t="s">
        <v>175</v>
      </c>
      <c r="E80" s="93" t="s">
        <v>176</v>
      </c>
      <c r="F80" s="93" t="s">
        <v>177</v>
      </c>
      <c r="G80" s="93" t="s">
        <v>178</v>
      </c>
      <c r="H80" s="94" t="s">
        <v>179</v>
      </c>
      <c r="I80" s="78"/>
      <c r="J80" s="170" t="s">
        <v>180</v>
      </c>
      <c r="K80" s="171"/>
      <c r="L80" s="78"/>
    </row>
    <row r="81" spans="1:12" ht="15" thickBot="1" x14ac:dyDescent="0.25">
      <c r="A81" s="95" t="s">
        <v>181</v>
      </c>
      <c r="B81" s="96" t="s">
        <v>108</v>
      </c>
      <c r="C81" s="96"/>
      <c r="D81" s="97">
        <f>1/((1+$C$73)^(D79))</f>
        <v>0.96618357487922713</v>
      </c>
      <c r="E81" s="97">
        <f t="shared" ref="E81:H81" si="16">1/((1+$C$73)^(E79))</f>
        <v>0.93351070036640305</v>
      </c>
      <c r="F81" s="97">
        <f t="shared" si="16"/>
        <v>0.90194270566802237</v>
      </c>
      <c r="G81" s="97">
        <f t="shared" si="16"/>
        <v>0.87144222769857238</v>
      </c>
      <c r="H81" s="97">
        <f t="shared" si="16"/>
        <v>0.84197316685852419</v>
      </c>
      <c r="I81" s="78"/>
      <c r="J81" s="172" t="s">
        <v>182</v>
      </c>
      <c r="K81" s="173"/>
      <c r="L81" s="78"/>
    </row>
    <row r="82" spans="1:12" ht="15" thickBot="1" x14ac:dyDescent="0.25">
      <c r="A82" s="79"/>
      <c r="B82" s="78"/>
      <c r="C82" s="78"/>
      <c r="D82" s="78"/>
      <c r="E82" s="78"/>
      <c r="F82" s="78"/>
      <c r="G82" s="78"/>
      <c r="H82" s="78"/>
      <c r="I82" s="78"/>
      <c r="J82" s="98"/>
      <c r="K82" s="99"/>
      <c r="L82" s="78"/>
    </row>
    <row r="83" spans="1:12" x14ac:dyDescent="0.2">
      <c r="A83" s="100" t="s">
        <v>183</v>
      </c>
      <c r="B83" s="101"/>
      <c r="C83" s="101"/>
      <c r="D83" s="102"/>
      <c r="E83" s="102"/>
      <c r="F83" s="102"/>
      <c r="G83" s="102"/>
      <c r="H83" s="103"/>
      <c r="I83" s="78"/>
      <c r="J83" s="98"/>
      <c r="K83" s="99"/>
      <c r="L83" s="78"/>
    </row>
    <row r="84" spans="1:12" x14ac:dyDescent="0.2">
      <c r="A84" s="104"/>
      <c r="B84" s="105"/>
      <c r="C84" s="106" t="s">
        <v>184</v>
      </c>
      <c r="D84" s="107" t="s">
        <v>175</v>
      </c>
      <c r="E84" s="107" t="s">
        <v>176</v>
      </c>
      <c r="F84" s="107" t="s">
        <v>177</v>
      </c>
      <c r="G84" s="107" t="s">
        <v>178</v>
      </c>
      <c r="H84" s="108" t="s">
        <v>179</v>
      </c>
      <c r="I84" s="78"/>
      <c r="J84" s="98"/>
      <c r="K84" s="99"/>
      <c r="L84" s="78"/>
    </row>
    <row r="85" spans="1:12" x14ac:dyDescent="0.2">
      <c r="A85" s="98" t="s">
        <v>185</v>
      </c>
      <c r="B85" s="78" t="s">
        <v>117</v>
      </c>
      <c r="C85" s="109" t="s">
        <v>186</v>
      </c>
      <c r="D85" s="110">
        <f>C76</f>
        <v>1000</v>
      </c>
      <c r="E85" s="110">
        <f>D87</f>
        <v>800</v>
      </c>
      <c r="F85" s="110">
        <f>E87</f>
        <v>600</v>
      </c>
      <c r="G85" s="110">
        <f>F87</f>
        <v>400</v>
      </c>
      <c r="H85" s="111">
        <f>G87</f>
        <v>200</v>
      </c>
      <c r="I85" s="78"/>
      <c r="J85" s="174" t="s">
        <v>187</v>
      </c>
      <c r="K85" s="175"/>
      <c r="L85" s="78"/>
    </row>
    <row r="86" spans="1:12" x14ac:dyDescent="0.2">
      <c r="A86" s="98" t="s">
        <v>188</v>
      </c>
      <c r="B86" s="78" t="s">
        <v>119</v>
      </c>
      <c r="C86" s="109" t="s">
        <v>186</v>
      </c>
      <c r="D86" s="110">
        <f>$D$85*$C$77</f>
        <v>200</v>
      </c>
      <c r="E86" s="110">
        <f>$D$85*$C$77</f>
        <v>200</v>
      </c>
      <c r="F86" s="110">
        <f>$D$85*$C$77</f>
        <v>200</v>
      </c>
      <c r="G86" s="110">
        <f>$D$85*$C$77</f>
        <v>200</v>
      </c>
      <c r="H86" s="111">
        <f>$D$85*$C$77</f>
        <v>200</v>
      </c>
      <c r="I86" s="78"/>
      <c r="J86" s="176" t="s">
        <v>189</v>
      </c>
      <c r="K86" s="177"/>
      <c r="L86" s="78"/>
    </row>
    <row r="87" spans="1:12" x14ac:dyDescent="0.2">
      <c r="A87" s="98" t="s">
        <v>190</v>
      </c>
      <c r="B87" s="78" t="s">
        <v>120</v>
      </c>
      <c r="C87" s="109" t="s">
        <v>186</v>
      </c>
      <c r="D87" s="110">
        <f>D85-D86</f>
        <v>800</v>
      </c>
      <c r="E87" s="110">
        <f>E85-E86</f>
        <v>600</v>
      </c>
      <c r="F87" s="110">
        <f>F85-F86</f>
        <v>400</v>
      </c>
      <c r="G87" s="110">
        <f>G85-G86</f>
        <v>200</v>
      </c>
      <c r="H87" s="111">
        <f>H85-H86</f>
        <v>0</v>
      </c>
      <c r="I87" s="78"/>
      <c r="J87" s="145" t="s">
        <v>191</v>
      </c>
      <c r="K87" s="146"/>
      <c r="L87" s="78"/>
    </row>
    <row r="88" spans="1:12" x14ac:dyDescent="0.2">
      <c r="A88" s="98" t="s">
        <v>192</v>
      </c>
      <c r="B88" s="78" t="s">
        <v>121</v>
      </c>
      <c r="C88" s="109" t="s">
        <v>186</v>
      </c>
      <c r="D88" s="110">
        <f>AVERAGE(D85,D87)</f>
        <v>900</v>
      </c>
      <c r="E88" s="110">
        <f>AVERAGE(E85,E87)</f>
        <v>700</v>
      </c>
      <c r="F88" s="110">
        <f>AVERAGE(F85,F87)</f>
        <v>500</v>
      </c>
      <c r="G88" s="110">
        <f>AVERAGE(G85,G87)</f>
        <v>300</v>
      </c>
      <c r="H88" s="111">
        <f>AVERAGE(H85,H87)</f>
        <v>100</v>
      </c>
      <c r="I88" s="78"/>
      <c r="J88" s="145" t="s">
        <v>193</v>
      </c>
      <c r="K88" s="146"/>
      <c r="L88" s="78"/>
    </row>
    <row r="89" spans="1:12" x14ac:dyDescent="0.2">
      <c r="A89" s="98" t="s">
        <v>194</v>
      </c>
      <c r="B89" s="78" t="s">
        <v>106</v>
      </c>
      <c r="C89" s="109" t="s">
        <v>186</v>
      </c>
      <c r="D89" s="110">
        <f>(D88*($C$74))+D86</f>
        <v>226.28</v>
      </c>
      <c r="E89" s="110">
        <f>(E88*($C$74))+E86</f>
        <v>220.44</v>
      </c>
      <c r="F89" s="110">
        <f>(F88*($C$74))+F86</f>
        <v>214.6</v>
      </c>
      <c r="G89" s="110">
        <f>(G88*($C$74))+G86</f>
        <v>208.76</v>
      </c>
      <c r="H89" s="111">
        <f>(H88*($C$74))+H86</f>
        <v>202.92</v>
      </c>
      <c r="I89" s="78"/>
      <c r="J89" s="147" t="s">
        <v>195</v>
      </c>
      <c r="K89" s="148"/>
      <c r="L89" s="78"/>
    </row>
    <row r="90" spans="1:12" x14ac:dyDescent="0.2">
      <c r="A90" s="98" t="s">
        <v>196</v>
      </c>
      <c r="B90" s="78" t="s">
        <v>197</v>
      </c>
      <c r="C90" s="109" t="s">
        <v>186</v>
      </c>
      <c r="D90" s="110">
        <f>D89*D81</f>
        <v>218.62801932367151</v>
      </c>
      <c r="E90" s="110">
        <f>E89*E81</f>
        <v>205.78309878876988</v>
      </c>
      <c r="F90" s="110">
        <f>F89*F81</f>
        <v>193.55690463635759</v>
      </c>
      <c r="G90" s="110">
        <f>G89*G81</f>
        <v>181.92227945435397</v>
      </c>
      <c r="H90" s="111">
        <f>H89*H81</f>
        <v>170.85319501893173</v>
      </c>
      <c r="I90" s="78"/>
      <c r="J90" s="147" t="s">
        <v>198</v>
      </c>
      <c r="K90" s="148"/>
      <c r="L90" s="78"/>
    </row>
    <row r="91" spans="1:12" x14ac:dyDescent="0.2">
      <c r="A91" s="98"/>
      <c r="B91" s="78"/>
      <c r="C91" s="109"/>
      <c r="D91" s="110"/>
      <c r="E91" s="110"/>
      <c r="F91" s="110"/>
      <c r="G91" s="110"/>
      <c r="H91" s="111"/>
      <c r="I91" s="78"/>
      <c r="J91" s="98"/>
      <c r="K91" s="99"/>
      <c r="L91" s="78"/>
    </row>
    <row r="92" spans="1:12" x14ac:dyDescent="0.2">
      <c r="A92" s="98" t="s">
        <v>199</v>
      </c>
      <c r="B92" s="112" t="s">
        <v>200</v>
      </c>
      <c r="C92" s="113" t="s">
        <v>186</v>
      </c>
      <c r="D92" s="114">
        <f>SUM(D90:H90)</f>
        <v>970.74349722208467</v>
      </c>
      <c r="E92" s="110"/>
      <c r="F92" s="110"/>
      <c r="G92" s="110"/>
      <c r="H92" s="111"/>
      <c r="I92" s="78"/>
      <c r="J92" s="147" t="s">
        <v>201</v>
      </c>
      <c r="K92" s="148"/>
      <c r="L92" s="78"/>
    </row>
    <row r="93" spans="1:12" ht="15" thickBot="1" x14ac:dyDescent="0.25">
      <c r="A93" s="115"/>
      <c r="B93" s="96"/>
      <c r="C93" s="116"/>
      <c r="D93" s="96"/>
      <c r="E93" s="96"/>
      <c r="F93" s="96"/>
      <c r="G93" s="96"/>
      <c r="H93" s="117"/>
      <c r="I93" s="78"/>
      <c r="J93" s="95"/>
      <c r="K93" s="117"/>
      <c r="L93" s="78"/>
    </row>
    <row r="94" spans="1:12" x14ac:dyDescent="0.2">
      <c r="A94" s="79"/>
      <c r="B94" s="78"/>
      <c r="C94" s="78"/>
      <c r="D94" s="78"/>
      <c r="E94" s="78"/>
      <c r="F94" s="78"/>
      <c r="G94" s="78"/>
      <c r="H94" s="78"/>
      <c r="I94" s="78"/>
      <c r="J94" s="79"/>
      <c r="K94" s="78"/>
      <c r="L94" s="78"/>
    </row>
    <row r="95" spans="1:12" ht="15" thickBot="1" x14ac:dyDescent="0.25">
      <c r="A95" s="79"/>
      <c r="B95" s="78"/>
      <c r="C95" s="78"/>
      <c r="D95" s="78"/>
      <c r="E95" s="78"/>
      <c r="F95" s="78"/>
      <c r="G95" s="78"/>
      <c r="H95" s="78"/>
      <c r="I95" s="78"/>
      <c r="J95" s="79"/>
      <c r="K95" s="78"/>
      <c r="L95" s="78"/>
    </row>
    <row r="96" spans="1:12" x14ac:dyDescent="0.2">
      <c r="A96" s="149" t="s">
        <v>202</v>
      </c>
      <c r="B96" s="150"/>
      <c r="C96" s="150"/>
      <c r="D96" s="150"/>
      <c r="E96" s="150"/>
      <c r="F96" s="150"/>
      <c r="G96" s="150"/>
      <c r="H96" s="151"/>
      <c r="I96" s="78"/>
      <c r="J96" s="79"/>
      <c r="K96" s="78"/>
      <c r="L96" s="78"/>
    </row>
    <row r="97" spans="1:12" x14ac:dyDescent="0.2">
      <c r="A97" s="152"/>
      <c r="B97" s="153"/>
      <c r="C97" s="153"/>
      <c r="D97" s="153"/>
      <c r="E97" s="153"/>
      <c r="F97" s="153"/>
      <c r="G97" s="153"/>
      <c r="H97" s="154"/>
      <c r="J97" s="78"/>
      <c r="K97" s="79"/>
      <c r="L97" s="78"/>
    </row>
    <row r="98" spans="1:12" x14ac:dyDescent="0.2">
      <c r="A98" s="152"/>
      <c r="B98" s="153"/>
      <c r="C98" s="153"/>
      <c r="D98" s="153"/>
      <c r="E98" s="153"/>
      <c r="F98" s="153"/>
      <c r="G98" s="153"/>
      <c r="H98" s="154"/>
    </row>
    <row r="99" spans="1:12" x14ac:dyDescent="0.2">
      <c r="A99" s="152"/>
      <c r="B99" s="153"/>
      <c r="C99" s="153"/>
      <c r="D99" s="153"/>
      <c r="E99" s="153"/>
      <c r="F99" s="153"/>
      <c r="G99" s="153"/>
      <c r="H99" s="154"/>
    </row>
    <row r="100" spans="1:12" x14ac:dyDescent="0.2">
      <c r="A100" s="152"/>
      <c r="B100" s="153"/>
      <c r="C100" s="153"/>
      <c r="D100" s="153"/>
      <c r="E100" s="153"/>
      <c r="F100" s="153"/>
      <c r="G100" s="153"/>
      <c r="H100" s="154"/>
    </row>
    <row r="101" spans="1:12" x14ac:dyDescent="0.2">
      <c r="A101" s="152"/>
      <c r="B101" s="153"/>
      <c r="C101" s="153"/>
      <c r="D101" s="153"/>
      <c r="E101" s="153"/>
      <c r="F101" s="153"/>
      <c r="G101" s="153"/>
      <c r="H101" s="154"/>
    </row>
    <row r="102" spans="1:12" x14ac:dyDescent="0.2">
      <c r="A102" s="152"/>
      <c r="B102" s="153"/>
      <c r="C102" s="153"/>
      <c r="D102" s="153"/>
      <c r="E102" s="153"/>
      <c r="F102" s="153"/>
      <c r="G102" s="153"/>
      <c r="H102" s="154"/>
    </row>
    <row r="103" spans="1:12" x14ac:dyDescent="0.2">
      <c r="A103" s="152"/>
      <c r="B103" s="153"/>
      <c r="C103" s="153"/>
      <c r="D103" s="153"/>
      <c r="E103" s="153"/>
      <c r="F103" s="153"/>
      <c r="G103" s="153"/>
      <c r="H103" s="154"/>
    </row>
    <row r="104" spans="1:12" x14ac:dyDescent="0.2">
      <c r="A104" s="152"/>
      <c r="B104" s="153"/>
      <c r="C104" s="153"/>
      <c r="D104" s="153"/>
      <c r="E104" s="153"/>
      <c r="F104" s="153"/>
      <c r="G104" s="153"/>
      <c r="H104" s="154"/>
    </row>
    <row r="105" spans="1:12" x14ac:dyDescent="0.2">
      <c r="A105" s="152"/>
      <c r="B105" s="153"/>
      <c r="C105" s="153"/>
      <c r="D105" s="153"/>
      <c r="E105" s="153"/>
      <c r="F105" s="153"/>
      <c r="G105" s="153"/>
      <c r="H105" s="154"/>
    </row>
    <row r="106" spans="1:12" x14ac:dyDescent="0.2">
      <c r="A106" s="152"/>
      <c r="B106" s="153"/>
      <c r="C106" s="153"/>
      <c r="D106" s="153"/>
      <c r="E106" s="153"/>
      <c r="F106" s="153"/>
      <c r="G106" s="153"/>
      <c r="H106" s="154"/>
    </row>
    <row r="107" spans="1:12" x14ac:dyDescent="0.2">
      <c r="A107" s="152"/>
      <c r="B107" s="153"/>
      <c r="C107" s="153"/>
      <c r="D107" s="153"/>
      <c r="E107" s="153"/>
      <c r="F107" s="153"/>
      <c r="G107" s="153"/>
      <c r="H107" s="154"/>
    </row>
    <row r="108" spans="1:12" x14ac:dyDescent="0.2">
      <c r="A108" s="152"/>
      <c r="B108" s="153"/>
      <c r="C108" s="153"/>
      <c r="D108" s="153"/>
      <c r="E108" s="153"/>
      <c r="F108" s="153"/>
      <c r="G108" s="153"/>
      <c r="H108" s="154"/>
    </row>
    <row r="109" spans="1:12" x14ac:dyDescent="0.2">
      <c r="A109" s="152"/>
      <c r="B109" s="153"/>
      <c r="C109" s="153"/>
      <c r="D109" s="153"/>
      <c r="E109" s="153"/>
      <c r="F109" s="153"/>
      <c r="G109" s="153"/>
      <c r="H109" s="154"/>
    </row>
    <row r="110" spans="1:12" x14ac:dyDescent="0.2">
      <c r="A110" s="152"/>
      <c r="B110" s="153"/>
      <c r="C110" s="153"/>
      <c r="D110" s="153"/>
      <c r="E110" s="153"/>
      <c r="F110" s="153"/>
      <c r="G110" s="153"/>
      <c r="H110" s="154"/>
    </row>
    <row r="111" spans="1:12" x14ac:dyDescent="0.2">
      <c r="A111" s="152"/>
      <c r="B111" s="153"/>
      <c r="C111" s="153"/>
      <c r="D111" s="153"/>
      <c r="E111" s="153"/>
      <c r="F111" s="153"/>
      <c r="G111" s="153"/>
      <c r="H111" s="154"/>
    </row>
    <row r="112" spans="1:12"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x14ac:dyDescent="0.2">
      <c r="A119" s="152"/>
      <c r="B119" s="153"/>
      <c r="C119" s="153"/>
      <c r="D119" s="153"/>
      <c r="E119" s="153"/>
      <c r="F119" s="153"/>
      <c r="G119" s="153"/>
      <c r="H119" s="154"/>
    </row>
    <row r="120" spans="1:8" ht="15" thickBot="1" x14ac:dyDescent="0.25">
      <c r="A120" s="155"/>
      <c r="B120" s="156"/>
      <c r="C120" s="156"/>
      <c r="D120" s="156"/>
      <c r="E120" s="156"/>
      <c r="F120" s="156"/>
      <c r="G120" s="156"/>
      <c r="H120" s="157"/>
    </row>
  </sheetData>
  <mergeCells count="17">
    <mergeCell ref="J87:K87"/>
    <mergeCell ref="A5:B5"/>
    <mergeCell ref="A7:A15"/>
    <mergeCell ref="H15:L15"/>
    <mergeCell ref="H17:L17"/>
    <mergeCell ref="A28:B28"/>
    <mergeCell ref="A30:A66"/>
    <mergeCell ref="A71:B71"/>
    <mergeCell ref="J80:K80"/>
    <mergeCell ref="J81:K81"/>
    <mergeCell ref="J85:K85"/>
    <mergeCell ref="J86:K86"/>
    <mergeCell ref="J88:K88"/>
    <mergeCell ref="J89:K89"/>
    <mergeCell ref="J90:K90"/>
    <mergeCell ref="J92:K92"/>
    <mergeCell ref="A96:H120"/>
  </mergeCells>
  <dataValidations count="4">
    <dataValidation type="list" allowBlank="1" showInputMessage="1" showErrorMessage="1" sqref="E30:F31" xr:uid="{1D44ECF2-8F1F-4248-BF9E-2C2483CAA1F3}">
      <formula1>INDIRECT(IFERROR(RIGHT(#REF!,LEN(#REF!)-FIND(" ",#REF!)),#REF!)&amp;"Subs")</formula1>
    </dataValidation>
    <dataValidation type="list" allowBlank="1" showInputMessage="1" showErrorMessage="1" sqref="E32:F46" xr:uid="{7F015D02-6F25-4A0F-AC55-AE95BBE61BA5}">
      <formula1>INDIRECT(IFERROR(RIGHT($B32,LEN($B32)-FIND(" ",$B32)),$B32)&amp;"Subs")</formula1>
    </dataValidation>
    <dataValidation type="list" allowBlank="1" showInputMessage="1" showErrorMessage="1" sqref="G30:G64 G12:G13 G16:G18 G25:G28" xr:uid="{8B9D0042-8D46-43B4-83DC-EF88232C1DDD}">
      <formula1>"Fixed,Variable"</formula1>
    </dataValidation>
    <dataValidation type="list" allowBlank="1" showInputMessage="1" showErrorMessage="1" sqref="E64:E66 D30:D66 D12:D13 D16:D28" xr:uid="{B37E0D4F-DC2B-4AF2-912D-8D8487EC27F8}">
      <formula1>Variables</formula1>
    </dataValidation>
  </dataValidations>
  <hyperlinks>
    <hyperlink ref="F3" location="'TITLE PAGE'!A1" display="Back to title page" xr:uid="{114CB95E-1096-4E4B-89CB-02BBE046A43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326D9-A9C0-4812-B5CA-E3ABD402DD3D}">
  <dimension ref="A1:CO120"/>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218</v>
      </c>
      <c r="C8" t="s">
        <v>219</v>
      </c>
      <c r="D8" s="27" t="s">
        <v>104</v>
      </c>
      <c r="E8" s="28"/>
      <c r="F8" s="28"/>
      <c r="G8" s="29" t="s">
        <v>105</v>
      </c>
      <c r="H8" s="30"/>
      <c r="I8" s="31"/>
      <c r="J8" s="31"/>
      <c r="K8" s="31"/>
      <c r="L8" s="31"/>
      <c r="M8" s="32"/>
      <c r="N8" s="118">
        <f>('[1]2030 onwards to 2080'!$E$22/5/1000000)*'[1]2030 onwards to 2080'!$H$4</f>
        <v>9.5946544327823388E-3</v>
      </c>
      <c r="O8" s="118">
        <f>('[1]2030 onwards to 2080'!$E$22/5/1000000)*'[1]2030 onwards to 2080'!$H$4</f>
        <v>9.5946544327823388E-3</v>
      </c>
      <c r="P8" s="118">
        <f>('[1]2030 onwards to 2080'!$E$22/5/1000000)*'[1]2030 onwards to 2080'!$H$4</f>
        <v>9.5946544327823388E-3</v>
      </c>
      <c r="Q8" s="118">
        <f>('[1]2030 onwards to 2080'!$E$22/5/1000000)*'[1]2030 onwards to 2080'!$H$4</f>
        <v>9.5946544327823388E-3</v>
      </c>
      <c r="R8" s="118">
        <f>('[1]2030 onwards to 2080'!$E$22/5/1000000)*'[1]2030 onwards to 2080'!$H$4</f>
        <v>9.5946544327823388E-3</v>
      </c>
      <c r="S8" s="118">
        <f>('[1]2030 onwards to 2080'!$J$22/5/1000000)*'[1]2030 onwards to 2080'!$H$4</f>
        <v>8.9230286224875766E-3</v>
      </c>
      <c r="T8" s="118">
        <f>('[1]2030 onwards to 2080'!$J$22/5/1000000)*'[1]2030 onwards to 2080'!$H$4</f>
        <v>8.9230286224875766E-3</v>
      </c>
      <c r="U8" s="118">
        <f>('[1]2030 onwards to 2080'!$J$22/5/1000000)*'[1]2030 onwards to 2080'!$H$4</f>
        <v>8.9230286224875766E-3</v>
      </c>
      <c r="V8" s="118">
        <f>('[1]2030 onwards to 2080'!$J$22/5/1000000)*'[1]2030 onwards to 2080'!$H$4</f>
        <v>8.9230286224875766E-3</v>
      </c>
      <c r="W8" s="118">
        <f>('[1]2030 onwards to 2080'!$J$22/5/1000000)*'[1]2030 onwards to 2080'!$H$4</f>
        <v>8.9230286224875766E-3</v>
      </c>
      <c r="X8" s="118">
        <f>('[1]2030 onwards to 2080'!$P$22/5/1000000)*'[1]2030 onwards to 2080'!$H$4</f>
        <v>8.298416618913446E-3</v>
      </c>
      <c r="Y8" s="118">
        <f>('[1]2030 onwards to 2080'!$P$22/5/1000000)*'[1]2030 onwards to 2080'!$H$4</f>
        <v>8.298416618913446E-3</v>
      </c>
      <c r="Z8" s="118">
        <f>('[1]2030 onwards to 2080'!$P$22/5/1000000)*'[1]2030 onwards to 2080'!$H$4</f>
        <v>8.298416618913446E-3</v>
      </c>
      <c r="AA8" s="118">
        <f>('[1]2030 onwards to 2080'!$P$22/5/1000000)*'[1]2030 onwards to 2080'!$H$4</f>
        <v>8.298416618913446E-3</v>
      </c>
      <c r="AB8" s="118">
        <f>('[1]2030 onwards to 2080'!$P$22/5/1000000)*'[1]2030 onwards to 2080'!$H$4</f>
        <v>8.298416618913446E-3</v>
      </c>
      <c r="AC8" s="118">
        <f>('[1]2030 onwards to 2080'!$V$22/5/1000000)*'[1]2030 onwards to 2080'!$H$4</f>
        <v>7.8834957879677734E-3</v>
      </c>
      <c r="AD8" s="118">
        <f>('[1]2030 onwards to 2080'!$V$22/5/1000000)*'[1]2030 onwards to 2080'!$H$4</f>
        <v>7.8834957879677734E-3</v>
      </c>
      <c r="AE8" s="118">
        <f>('[1]2030 onwards to 2080'!$V$22/5/1000000)*'[1]2030 onwards to 2080'!$H$4</f>
        <v>7.8834957879677734E-3</v>
      </c>
      <c r="AF8" s="118">
        <f>('[1]2030 onwards to 2080'!$V$22/5/1000000)*'[1]2030 onwards to 2080'!$H$4</f>
        <v>7.8834957879677734E-3</v>
      </c>
      <c r="AG8" s="118">
        <f>('[1]2030 onwards to 2080'!$V$22/5/1000000)*'[1]2030 onwards to 2080'!$H$4</f>
        <v>7.8834957879677734E-3</v>
      </c>
      <c r="AH8" s="118">
        <f>('[1]2030 onwards to 2080'!$AB$22/5/1000000)*'[1]2030 onwards to 2080'!$H$4</f>
        <v>7.5681559564490615E-3</v>
      </c>
      <c r="AI8" s="118">
        <f>('[1]2030 onwards to 2080'!$AB$22/5/1000000)*'[1]2030 onwards to 2080'!$H$4</f>
        <v>7.5681559564490615E-3</v>
      </c>
      <c r="AJ8" s="118">
        <f>('[1]2030 onwards to 2080'!$AB$22/5/1000000)*'[1]2030 onwards to 2080'!$H$4</f>
        <v>7.5681559564490615E-3</v>
      </c>
      <c r="AK8" s="118">
        <f>('[1]2030 onwards to 2080'!$AB$22/5/1000000)*'[1]2030 onwards to 2080'!$H$4</f>
        <v>7.5681559564490615E-3</v>
      </c>
      <c r="AL8" s="118">
        <f>('[1]2030 onwards to 2080'!$AB$22/5/1000000)*'[1]2030 onwards to 2080'!$H$4</f>
        <v>7.5681559564490615E-3</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2"/>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2"/>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2"/>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2"/>
      <c r="N14" s="41">
        <f>IF((N8+N9)*N11&lt;&gt;0,(N8+N9)*N11,"")</f>
        <v>9.2701975195964639E-3</v>
      </c>
      <c r="O14" s="41">
        <f t="shared" ref="O14:BQ14" si="3">IF((O8+O9)*O11&lt;&gt;0,(O8+O9)*O11,"")</f>
        <v>9.2701975195964639E-3</v>
      </c>
      <c r="P14" s="41">
        <f t="shared" si="3"/>
        <v>9.2701975195964639E-3</v>
      </c>
      <c r="Q14" s="41">
        <f>IF((Q8+Q9)*Q11&lt;&gt;0,(Q8+Q9)*Q11,"")</f>
        <v>9.2701975195964639E-3</v>
      </c>
      <c r="R14" s="41">
        <f t="shared" si="3"/>
        <v>9.2701975195964639E-3</v>
      </c>
      <c r="S14" s="41">
        <f t="shared" si="3"/>
        <v>8.6212836932247124E-3</v>
      </c>
      <c r="T14" s="41">
        <f>IF((T8+T9)*T11&lt;&gt;0,(T8+T9)*T11,"")</f>
        <v>8.6212836932247124E-3</v>
      </c>
      <c r="U14" s="41">
        <f t="shared" si="3"/>
        <v>8.6212836932247124E-3</v>
      </c>
      <c r="V14" s="41">
        <f t="shared" si="3"/>
        <v>8.6212836932247124E-3</v>
      </c>
      <c r="W14" s="41">
        <f t="shared" si="3"/>
        <v>8.6212836932247124E-3</v>
      </c>
      <c r="X14" s="41">
        <f t="shared" si="3"/>
        <v>8.0177938346989823E-3</v>
      </c>
      <c r="Y14" s="41">
        <f t="shared" si="3"/>
        <v>8.0177938346989823E-3</v>
      </c>
      <c r="Z14" s="41">
        <f t="shared" si="3"/>
        <v>8.0177938346989823E-3</v>
      </c>
      <c r="AA14" s="41">
        <f t="shared" si="3"/>
        <v>8.0177938346989823E-3</v>
      </c>
      <c r="AB14" s="41">
        <f t="shared" si="3"/>
        <v>8.0177938346989823E-3</v>
      </c>
      <c r="AC14" s="41">
        <f t="shared" si="3"/>
        <v>7.6169041429640328E-3</v>
      </c>
      <c r="AD14" s="41">
        <f t="shared" si="3"/>
        <v>7.6169041429640328E-3</v>
      </c>
      <c r="AE14" s="41">
        <f t="shared" si="3"/>
        <v>7.6169041429640328E-3</v>
      </c>
      <c r="AF14" s="41">
        <f t="shared" si="3"/>
        <v>7.6169041429640328E-3</v>
      </c>
      <c r="AG14" s="41">
        <f t="shared" si="3"/>
        <v>7.6169041429640328E-3</v>
      </c>
      <c r="AH14" s="41">
        <f t="shared" si="3"/>
        <v>7.3122279772454704E-3</v>
      </c>
      <c r="AI14" s="41">
        <f t="shared" si="3"/>
        <v>7.3122279772454704E-3</v>
      </c>
      <c r="AJ14" s="41">
        <f t="shared" si="3"/>
        <v>7.3122279772454704E-3</v>
      </c>
      <c r="AK14" s="41">
        <f t="shared" si="3"/>
        <v>7.3122279772454704E-3</v>
      </c>
      <c r="AL14" s="41">
        <f t="shared" si="3"/>
        <v>7.3122279772454704E-3</v>
      </c>
      <c r="AM14" s="41" t="str">
        <f>IF((AM8+AM9)*AM11&lt;&gt;0,(AM8+AM9)*AM11,"")</f>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ref="BR14:BT14" si="4">IF((DF8+BR9)*BR11&lt;&gt;0,(DF8+BR9)*BR11,"")</f>
        <v/>
      </c>
      <c r="BS14" s="41" t="str">
        <f t="shared" si="4"/>
        <v/>
      </c>
      <c r="BT14" s="41" t="str">
        <f t="shared" si="4"/>
        <v/>
      </c>
      <c r="BU14" s="41" t="str">
        <f>IF((BP8+BU9)*BU11&lt;&gt;0,(BP8+BU9)*BU11,"")</f>
        <v/>
      </c>
      <c r="BV14" s="41" t="str">
        <f t="shared" ref="BV14:CO14" si="5">IF((BV8+BV9)*BV11&lt;&gt;0,(BV8+BV9)*BV11,"")</f>
        <v/>
      </c>
      <c r="BW14" s="41" t="str">
        <f t="shared" si="5"/>
        <v/>
      </c>
      <c r="BX14" s="41" t="str">
        <f t="shared" si="5"/>
        <v/>
      </c>
      <c r="BY14" s="41" t="str">
        <f t="shared" si="5"/>
        <v/>
      </c>
      <c r="BZ14" s="41" t="str">
        <f t="shared" si="5"/>
        <v/>
      </c>
      <c r="CA14" s="41" t="str">
        <f t="shared" si="5"/>
        <v/>
      </c>
      <c r="CB14" s="41" t="str">
        <f t="shared" si="5"/>
        <v/>
      </c>
      <c r="CC14" s="41" t="str">
        <f t="shared" si="5"/>
        <v/>
      </c>
      <c r="CD14" s="41" t="str">
        <f t="shared" si="5"/>
        <v/>
      </c>
      <c r="CE14" s="41" t="str">
        <f t="shared" si="5"/>
        <v/>
      </c>
      <c r="CF14" s="41" t="str">
        <f t="shared" si="5"/>
        <v/>
      </c>
      <c r="CG14" s="41" t="str">
        <f t="shared" si="5"/>
        <v/>
      </c>
      <c r="CH14" s="41" t="str">
        <f t="shared" si="5"/>
        <v/>
      </c>
      <c r="CI14" s="41" t="str">
        <f t="shared" si="5"/>
        <v/>
      </c>
      <c r="CJ14" s="41" t="str">
        <f t="shared" si="5"/>
        <v/>
      </c>
      <c r="CK14" s="41" t="str">
        <f t="shared" si="5"/>
        <v/>
      </c>
      <c r="CL14" s="41" t="str">
        <f t="shared" si="5"/>
        <v/>
      </c>
      <c r="CM14" s="41" t="str">
        <f t="shared" si="5"/>
        <v/>
      </c>
      <c r="CN14" s="41" t="str">
        <f t="shared" si="5"/>
        <v/>
      </c>
      <c r="CO14" s="42" t="str">
        <f t="shared" si="5"/>
        <v/>
      </c>
    </row>
    <row r="15" spans="1:93" s="43" customFormat="1" ht="15.75" thickBot="1" x14ac:dyDescent="0.25">
      <c r="A15" s="162"/>
      <c r="B15" s="36"/>
      <c r="C15" s="37"/>
      <c r="D15" s="38" t="s">
        <v>114</v>
      </c>
      <c r="E15" s="37"/>
      <c r="F15" s="37"/>
      <c r="G15" s="37" t="s">
        <v>101</v>
      </c>
      <c r="H15" s="163">
        <f>IF(SUM($M$14:$CO$14)&lt;&gt;0,SUM($M$14:$CO$14),"")</f>
        <v>0.20419203583864839</v>
      </c>
      <c r="I15" s="164"/>
      <c r="J15" s="164"/>
      <c r="K15" s="164"/>
      <c r="L15" s="165"/>
    </row>
    <row r="16" spans="1:93" s="43" customFormat="1" ht="15.75" thickBot="1" x14ac:dyDescent="0.25">
      <c r="A16" s="44"/>
      <c r="B16" s="45"/>
      <c r="C16" s="45"/>
      <c r="D16" s="46"/>
      <c r="E16" s="45"/>
      <c r="F16" s="45"/>
      <c r="G16" s="45"/>
      <c r="H16" s="47">
        <f>H15</f>
        <v>0.20419203583864839</v>
      </c>
      <c r="I16" s="48"/>
    </row>
    <row r="17" spans="1:93" s="43" customFormat="1" ht="15.75" thickBot="1" x14ac:dyDescent="0.25">
      <c r="A17" s="44"/>
      <c r="B17" s="45"/>
      <c r="C17" s="45"/>
      <c r="D17" s="46"/>
      <c r="E17" s="45"/>
      <c r="F17" s="45"/>
      <c r="G17" s="45"/>
      <c r="H17" s="163">
        <f>IF(SUM($M$14:$AL$14)&lt;&gt;0,SUM($M$14:$AL$14),"")</f>
        <v>0.20419203583864839</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0.20419203583864839</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6">+O7+N22</f>
        <v>0</v>
      </c>
      <c r="P20" s="134">
        <f t="shared" si="6"/>
        <v>0</v>
      </c>
      <c r="Q20" s="134">
        <f t="shared" si="6"/>
        <v>0</v>
      </c>
      <c r="R20" s="134">
        <f t="shared" si="6"/>
        <v>0</v>
      </c>
      <c r="S20" s="134">
        <f t="shared" si="6"/>
        <v>0</v>
      </c>
      <c r="T20" s="134">
        <f t="shared" si="6"/>
        <v>0</v>
      </c>
      <c r="U20" s="134">
        <f t="shared" si="6"/>
        <v>0</v>
      </c>
      <c r="V20" s="134">
        <f t="shared" si="6"/>
        <v>0</v>
      </c>
      <c r="W20" s="134">
        <f t="shared" si="6"/>
        <v>0</v>
      </c>
      <c r="X20" s="134">
        <f t="shared" si="6"/>
        <v>0</v>
      </c>
      <c r="Y20" s="134">
        <f t="shared" si="6"/>
        <v>0</v>
      </c>
      <c r="Z20" s="134">
        <f t="shared" si="6"/>
        <v>0</v>
      </c>
      <c r="AA20" s="134">
        <f t="shared" si="6"/>
        <v>0</v>
      </c>
      <c r="AB20" s="134">
        <f t="shared" si="6"/>
        <v>0</v>
      </c>
      <c r="AC20" s="134">
        <f t="shared" si="6"/>
        <v>0</v>
      </c>
      <c r="AD20" s="134">
        <f t="shared" si="6"/>
        <v>0</v>
      </c>
      <c r="AE20" s="134">
        <f t="shared" si="6"/>
        <v>0</v>
      </c>
      <c r="AF20" s="134">
        <f t="shared" si="6"/>
        <v>0</v>
      </c>
      <c r="AG20" s="134">
        <f t="shared" si="6"/>
        <v>0</v>
      </c>
      <c r="AH20" s="134">
        <f t="shared" si="6"/>
        <v>0</v>
      </c>
      <c r="AI20" s="134">
        <f t="shared" si="6"/>
        <v>0</v>
      </c>
      <c r="AJ20" s="134">
        <f t="shared" si="6"/>
        <v>0</v>
      </c>
      <c r="AK20" s="134">
        <f t="shared" si="6"/>
        <v>0</v>
      </c>
      <c r="AL20" s="134">
        <f t="shared" si="6"/>
        <v>0</v>
      </c>
      <c r="AM20" s="134">
        <f t="shared" si="6"/>
        <v>0</v>
      </c>
      <c r="AN20" s="134">
        <f t="shared" si="6"/>
        <v>0</v>
      </c>
      <c r="AO20" s="134">
        <f t="shared" si="6"/>
        <v>0</v>
      </c>
      <c r="AP20" s="134">
        <f t="shared" si="6"/>
        <v>0</v>
      </c>
      <c r="AQ20" s="134">
        <f t="shared" si="6"/>
        <v>0</v>
      </c>
      <c r="AR20" s="134">
        <f t="shared" si="6"/>
        <v>0</v>
      </c>
      <c r="AS20" s="134">
        <f t="shared" si="6"/>
        <v>0</v>
      </c>
      <c r="AT20" s="134">
        <f t="shared" si="6"/>
        <v>0</v>
      </c>
      <c r="AU20" s="134">
        <f t="shared" si="6"/>
        <v>0</v>
      </c>
      <c r="AV20" s="134">
        <f t="shared" si="6"/>
        <v>0</v>
      </c>
      <c r="AW20" s="134">
        <f t="shared" si="6"/>
        <v>0</v>
      </c>
      <c r="AX20" s="134">
        <f t="shared" si="6"/>
        <v>0</v>
      </c>
      <c r="AY20" s="134">
        <f t="shared" si="6"/>
        <v>0</v>
      </c>
      <c r="AZ20" s="134">
        <f t="shared" si="6"/>
        <v>0</v>
      </c>
      <c r="BA20" s="134">
        <f t="shared" si="6"/>
        <v>0</v>
      </c>
      <c r="BB20" s="134">
        <f t="shared" si="6"/>
        <v>0</v>
      </c>
      <c r="BC20" s="134">
        <f t="shared" si="6"/>
        <v>0</v>
      </c>
      <c r="BD20" s="134">
        <f t="shared" si="6"/>
        <v>0</v>
      </c>
      <c r="BE20" s="134">
        <f t="shared" si="6"/>
        <v>0</v>
      </c>
      <c r="BF20" s="134">
        <f t="shared" si="6"/>
        <v>0</v>
      </c>
      <c r="BG20" s="134">
        <f t="shared" si="6"/>
        <v>0</v>
      </c>
      <c r="BH20" s="134">
        <f t="shared" si="6"/>
        <v>0</v>
      </c>
      <c r="BI20" s="134">
        <f t="shared" si="6"/>
        <v>0</v>
      </c>
      <c r="BJ20" s="134">
        <f t="shared" si="6"/>
        <v>0</v>
      </c>
      <c r="BK20" s="134">
        <f t="shared" si="6"/>
        <v>0</v>
      </c>
      <c r="BL20" s="134">
        <f t="shared" si="6"/>
        <v>0</v>
      </c>
      <c r="BM20" s="134">
        <f t="shared" si="6"/>
        <v>0</v>
      </c>
      <c r="BN20" s="134">
        <f t="shared" si="6"/>
        <v>0</v>
      </c>
      <c r="BO20" s="134">
        <f t="shared" si="6"/>
        <v>0</v>
      </c>
      <c r="BP20" s="134">
        <f t="shared" si="6"/>
        <v>0</v>
      </c>
      <c r="BQ20" s="134">
        <f t="shared" si="6"/>
        <v>0</v>
      </c>
      <c r="BR20" s="134">
        <f t="shared" si="6"/>
        <v>0</v>
      </c>
      <c r="BS20" s="134">
        <f t="shared" si="6"/>
        <v>0</v>
      </c>
      <c r="BT20" s="134">
        <f t="shared" si="6"/>
        <v>0</v>
      </c>
      <c r="BU20" s="134">
        <f t="shared" si="6"/>
        <v>0</v>
      </c>
      <c r="BV20" s="134">
        <f t="shared" si="6"/>
        <v>0</v>
      </c>
      <c r="BW20" s="134">
        <f t="shared" si="6"/>
        <v>0</v>
      </c>
      <c r="BX20" s="134">
        <f t="shared" si="6"/>
        <v>0</v>
      </c>
      <c r="BY20" s="134">
        <f t="shared" si="6"/>
        <v>0</v>
      </c>
      <c r="BZ20" s="134">
        <f t="shared" si="6"/>
        <v>0</v>
      </c>
      <c r="CA20" s="134">
        <f t="shared" ref="CA20:CO20" si="7">+CA7+BZ22</f>
        <v>0</v>
      </c>
      <c r="CB20" s="134">
        <f t="shared" si="7"/>
        <v>0</v>
      </c>
      <c r="CC20" s="134">
        <f t="shared" si="7"/>
        <v>0</v>
      </c>
      <c r="CD20" s="134">
        <f t="shared" si="7"/>
        <v>0</v>
      </c>
      <c r="CE20" s="134">
        <f t="shared" si="7"/>
        <v>0</v>
      </c>
      <c r="CF20" s="134">
        <f t="shared" si="7"/>
        <v>0</v>
      </c>
      <c r="CG20" s="134">
        <f t="shared" si="7"/>
        <v>0</v>
      </c>
      <c r="CH20" s="134">
        <f t="shared" si="7"/>
        <v>0</v>
      </c>
      <c r="CI20" s="134">
        <f t="shared" si="7"/>
        <v>0</v>
      </c>
      <c r="CJ20" s="134">
        <f t="shared" si="7"/>
        <v>0</v>
      </c>
      <c r="CK20" s="134">
        <f t="shared" si="7"/>
        <v>0</v>
      </c>
      <c r="CL20" s="134">
        <f t="shared" si="7"/>
        <v>0</v>
      </c>
      <c r="CM20" s="134">
        <f t="shared" si="7"/>
        <v>0</v>
      </c>
      <c r="CN20" s="134">
        <f t="shared" si="7"/>
        <v>0</v>
      </c>
      <c r="CO20" s="134">
        <f t="shared" si="7"/>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8">MIN(IF(N20=0,0,+N7/$F21)+M21,N20)</f>
        <v>0</v>
      </c>
      <c r="O21" s="135">
        <f t="shared" si="8"/>
        <v>0</v>
      </c>
      <c r="P21" s="135">
        <f t="shared" si="8"/>
        <v>0</v>
      </c>
      <c r="Q21" s="135">
        <f t="shared" si="8"/>
        <v>0</v>
      </c>
      <c r="R21" s="135">
        <f t="shared" si="8"/>
        <v>0</v>
      </c>
      <c r="S21" s="135">
        <f t="shared" si="8"/>
        <v>0</v>
      </c>
      <c r="T21" s="135">
        <f t="shared" si="8"/>
        <v>0</v>
      </c>
      <c r="U21" s="135">
        <f t="shared" si="8"/>
        <v>0</v>
      </c>
      <c r="V21" s="135">
        <f t="shared" si="8"/>
        <v>0</v>
      </c>
      <c r="W21" s="135">
        <f t="shared" si="8"/>
        <v>0</v>
      </c>
      <c r="X21" s="135">
        <f t="shared" si="8"/>
        <v>0</v>
      </c>
      <c r="Y21" s="135">
        <f t="shared" si="8"/>
        <v>0</v>
      </c>
      <c r="Z21" s="135">
        <f t="shared" si="8"/>
        <v>0</v>
      </c>
      <c r="AA21" s="135">
        <f t="shared" si="8"/>
        <v>0</v>
      </c>
      <c r="AB21" s="135">
        <f t="shared" si="8"/>
        <v>0</v>
      </c>
      <c r="AC21" s="135">
        <f t="shared" si="8"/>
        <v>0</v>
      </c>
      <c r="AD21" s="135">
        <f t="shared" si="8"/>
        <v>0</v>
      </c>
      <c r="AE21" s="135">
        <f t="shared" si="8"/>
        <v>0</v>
      </c>
      <c r="AF21" s="135">
        <f t="shared" si="8"/>
        <v>0</v>
      </c>
      <c r="AG21" s="135">
        <f t="shared" si="8"/>
        <v>0</v>
      </c>
      <c r="AH21" s="135">
        <f t="shared" si="8"/>
        <v>0</v>
      </c>
      <c r="AI21" s="135">
        <f t="shared" si="8"/>
        <v>0</v>
      </c>
      <c r="AJ21" s="135">
        <f t="shared" si="8"/>
        <v>0</v>
      </c>
      <c r="AK21" s="135">
        <f t="shared" si="8"/>
        <v>0</v>
      </c>
      <c r="AL21" s="135">
        <f t="shared" si="8"/>
        <v>0</v>
      </c>
      <c r="AM21" s="135">
        <f t="shared" si="8"/>
        <v>0</v>
      </c>
      <c r="AN21" s="135">
        <f t="shared" si="8"/>
        <v>0</v>
      </c>
      <c r="AO21" s="135">
        <f t="shared" si="8"/>
        <v>0</v>
      </c>
      <c r="AP21" s="135">
        <f t="shared" si="8"/>
        <v>0</v>
      </c>
      <c r="AQ21" s="135">
        <f t="shared" si="8"/>
        <v>0</v>
      </c>
      <c r="AR21" s="135">
        <f t="shared" si="8"/>
        <v>0</v>
      </c>
      <c r="AS21" s="135">
        <f t="shared" si="8"/>
        <v>0</v>
      </c>
      <c r="AT21" s="135">
        <f t="shared" si="8"/>
        <v>0</v>
      </c>
      <c r="AU21" s="135">
        <f t="shared" si="8"/>
        <v>0</v>
      </c>
      <c r="AV21" s="135">
        <f t="shared" si="8"/>
        <v>0</v>
      </c>
      <c r="AW21" s="135">
        <f t="shared" si="8"/>
        <v>0</v>
      </c>
      <c r="AX21" s="135">
        <f t="shared" si="8"/>
        <v>0</v>
      </c>
      <c r="AY21" s="135">
        <f t="shared" si="8"/>
        <v>0</v>
      </c>
      <c r="AZ21" s="135">
        <f t="shared" si="8"/>
        <v>0</v>
      </c>
      <c r="BA21" s="135">
        <f t="shared" si="8"/>
        <v>0</v>
      </c>
      <c r="BB21" s="135">
        <f t="shared" si="8"/>
        <v>0</v>
      </c>
      <c r="BC21" s="135">
        <f t="shared" si="8"/>
        <v>0</v>
      </c>
      <c r="BD21" s="135">
        <f t="shared" si="8"/>
        <v>0</v>
      </c>
      <c r="BE21" s="135">
        <f t="shared" si="8"/>
        <v>0</v>
      </c>
      <c r="BF21" s="135">
        <f t="shared" si="8"/>
        <v>0</v>
      </c>
      <c r="BG21" s="135">
        <f t="shared" si="8"/>
        <v>0</v>
      </c>
      <c r="BH21" s="135">
        <f t="shared" si="8"/>
        <v>0</v>
      </c>
      <c r="BI21" s="135">
        <f t="shared" si="8"/>
        <v>0</v>
      </c>
      <c r="BJ21" s="135">
        <f t="shared" si="8"/>
        <v>0</v>
      </c>
      <c r="BK21" s="135">
        <f t="shared" si="8"/>
        <v>0</v>
      </c>
      <c r="BL21" s="135">
        <f t="shared" si="8"/>
        <v>0</v>
      </c>
      <c r="BM21" s="135">
        <f t="shared" si="8"/>
        <v>0</v>
      </c>
      <c r="BN21" s="135">
        <f t="shared" si="8"/>
        <v>0</v>
      </c>
      <c r="BO21" s="135">
        <f t="shared" si="8"/>
        <v>0</v>
      </c>
      <c r="BP21" s="135">
        <f t="shared" si="8"/>
        <v>0</v>
      </c>
      <c r="BQ21" s="135">
        <f t="shared" si="8"/>
        <v>0</v>
      </c>
      <c r="BR21" s="135">
        <f t="shared" si="8"/>
        <v>0</v>
      </c>
      <c r="BS21" s="135">
        <f t="shared" si="8"/>
        <v>0</v>
      </c>
      <c r="BT21" s="135">
        <f t="shared" si="8"/>
        <v>0</v>
      </c>
      <c r="BU21" s="135">
        <f t="shared" si="8"/>
        <v>0</v>
      </c>
      <c r="BV21" s="135">
        <f t="shared" si="8"/>
        <v>0</v>
      </c>
      <c r="BW21" s="135">
        <f t="shared" si="8"/>
        <v>0</v>
      </c>
      <c r="BX21" s="135">
        <f t="shared" si="8"/>
        <v>0</v>
      </c>
      <c r="BY21" s="135">
        <f t="shared" si="8"/>
        <v>0</v>
      </c>
      <c r="BZ21" s="135">
        <f t="shared" ref="BZ21:CO21" si="9">MIN(IF(BZ20=0,0,+BZ7/$F21)+BY21,BZ20)</f>
        <v>0</v>
      </c>
      <c r="CA21" s="135">
        <f t="shared" si="9"/>
        <v>0</v>
      </c>
      <c r="CB21" s="135">
        <f t="shared" si="9"/>
        <v>0</v>
      </c>
      <c r="CC21" s="135">
        <f t="shared" si="9"/>
        <v>0</v>
      </c>
      <c r="CD21" s="135">
        <f t="shared" si="9"/>
        <v>0</v>
      </c>
      <c r="CE21" s="135">
        <f t="shared" si="9"/>
        <v>0</v>
      </c>
      <c r="CF21" s="135">
        <f t="shared" si="9"/>
        <v>0</v>
      </c>
      <c r="CG21" s="135">
        <f t="shared" si="9"/>
        <v>0</v>
      </c>
      <c r="CH21" s="135">
        <f t="shared" si="9"/>
        <v>0</v>
      </c>
      <c r="CI21" s="135">
        <f t="shared" si="9"/>
        <v>0</v>
      </c>
      <c r="CJ21" s="135">
        <f t="shared" si="9"/>
        <v>0</v>
      </c>
      <c r="CK21" s="135">
        <f t="shared" si="9"/>
        <v>0</v>
      </c>
      <c r="CL21" s="135">
        <f t="shared" si="9"/>
        <v>0</v>
      </c>
      <c r="CM21" s="135">
        <f t="shared" si="9"/>
        <v>0</v>
      </c>
      <c r="CN21" s="135">
        <f t="shared" si="9"/>
        <v>0</v>
      </c>
      <c r="CO21" s="135">
        <f t="shared" si="9"/>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10">+O20-O21</f>
        <v>0</v>
      </c>
      <c r="P22" s="135">
        <f t="shared" si="10"/>
        <v>0</v>
      </c>
      <c r="Q22" s="135">
        <f t="shared" si="10"/>
        <v>0</v>
      </c>
      <c r="R22" s="135">
        <f t="shared" si="10"/>
        <v>0</v>
      </c>
      <c r="S22" s="135">
        <f t="shared" si="10"/>
        <v>0</v>
      </c>
      <c r="T22" s="135">
        <f t="shared" si="10"/>
        <v>0</v>
      </c>
      <c r="U22" s="135">
        <f t="shared" si="10"/>
        <v>0</v>
      </c>
      <c r="V22" s="135">
        <f t="shared" si="10"/>
        <v>0</v>
      </c>
      <c r="W22" s="135">
        <f t="shared" si="10"/>
        <v>0</v>
      </c>
      <c r="X22" s="135">
        <f t="shared" si="10"/>
        <v>0</v>
      </c>
      <c r="Y22" s="135">
        <f t="shared" si="10"/>
        <v>0</v>
      </c>
      <c r="Z22" s="135">
        <f t="shared" si="10"/>
        <v>0</v>
      </c>
      <c r="AA22" s="135">
        <f t="shared" si="10"/>
        <v>0</v>
      </c>
      <c r="AB22" s="135">
        <f t="shared" si="10"/>
        <v>0</v>
      </c>
      <c r="AC22" s="136">
        <f t="shared" si="10"/>
        <v>0</v>
      </c>
      <c r="AD22" s="136">
        <f t="shared" si="10"/>
        <v>0</v>
      </c>
      <c r="AE22" s="136">
        <f t="shared" si="10"/>
        <v>0</v>
      </c>
      <c r="AF22" s="136">
        <f t="shared" si="10"/>
        <v>0</v>
      </c>
      <c r="AG22" s="136">
        <f t="shared" si="10"/>
        <v>0</v>
      </c>
      <c r="AH22" s="136">
        <f t="shared" si="10"/>
        <v>0</v>
      </c>
      <c r="AI22" s="136">
        <f t="shared" si="10"/>
        <v>0</v>
      </c>
      <c r="AJ22" s="136">
        <f t="shared" si="10"/>
        <v>0</v>
      </c>
      <c r="AK22" s="136">
        <f t="shared" si="10"/>
        <v>0</v>
      </c>
      <c r="AL22" s="136">
        <f t="shared" si="10"/>
        <v>0</v>
      </c>
      <c r="AM22" s="136">
        <f t="shared" si="10"/>
        <v>0</v>
      </c>
      <c r="AN22" s="136">
        <f t="shared" si="10"/>
        <v>0</v>
      </c>
      <c r="AO22" s="136">
        <f t="shared" si="10"/>
        <v>0</v>
      </c>
      <c r="AP22" s="136">
        <f t="shared" si="10"/>
        <v>0</v>
      </c>
      <c r="AQ22" s="136">
        <f t="shared" si="10"/>
        <v>0</v>
      </c>
      <c r="AR22" s="136">
        <f t="shared" si="10"/>
        <v>0</v>
      </c>
      <c r="AS22" s="136">
        <f t="shared" si="10"/>
        <v>0</v>
      </c>
      <c r="AT22" s="136">
        <f t="shared" si="10"/>
        <v>0</v>
      </c>
      <c r="AU22" s="136">
        <f t="shared" si="10"/>
        <v>0</v>
      </c>
      <c r="AV22" s="136">
        <f t="shared" si="10"/>
        <v>0</v>
      </c>
      <c r="AW22" s="136">
        <f t="shared" si="10"/>
        <v>0</v>
      </c>
      <c r="AX22" s="136">
        <f t="shared" si="10"/>
        <v>0</v>
      </c>
      <c r="AY22" s="136">
        <f t="shared" si="10"/>
        <v>0</v>
      </c>
      <c r="AZ22" s="136">
        <f t="shared" si="10"/>
        <v>0</v>
      </c>
      <c r="BA22" s="136">
        <f t="shared" si="10"/>
        <v>0</v>
      </c>
      <c r="BB22" s="136">
        <f t="shared" si="10"/>
        <v>0</v>
      </c>
      <c r="BC22" s="136">
        <f t="shared" si="10"/>
        <v>0</v>
      </c>
      <c r="BD22" s="136">
        <f t="shared" si="10"/>
        <v>0</v>
      </c>
      <c r="BE22" s="136">
        <f t="shared" si="10"/>
        <v>0</v>
      </c>
      <c r="BF22" s="136">
        <f t="shared" si="10"/>
        <v>0</v>
      </c>
      <c r="BG22" s="136">
        <f t="shared" si="10"/>
        <v>0</v>
      </c>
      <c r="BH22" s="136">
        <f t="shared" si="10"/>
        <v>0</v>
      </c>
      <c r="BI22" s="136">
        <f t="shared" si="10"/>
        <v>0</v>
      </c>
      <c r="BJ22" s="136">
        <f t="shared" si="10"/>
        <v>0</v>
      </c>
      <c r="BK22" s="136">
        <f t="shared" si="10"/>
        <v>0</v>
      </c>
      <c r="BL22" s="136">
        <f t="shared" si="10"/>
        <v>0</v>
      </c>
      <c r="BM22" s="136">
        <f t="shared" si="10"/>
        <v>0</v>
      </c>
      <c r="BN22" s="136">
        <f t="shared" si="10"/>
        <v>0</v>
      </c>
      <c r="BO22" s="136">
        <f t="shared" si="10"/>
        <v>0</v>
      </c>
      <c r="BP22" s="136">
        <f t="shared" si="10"/>
        <v>0</v>
      </c>
      <c r="BQ22" s="136">
        <f t="shared" si="10"/>
        <v>0</v>
      </c>
      <c r="BR22" s="136">
        <f t="shared" si="10"/>
        <v>0</v>
      </c>
      <c r="BS22" s="136">
        <f t="shared" si="10"/>
        <v>0</v>
      </c>
      <c r="BT22" s="136">
        <f t="shared" si="10"/>
        <v>0</v>
      </c>
      <c r="BU22" s="136">
        <f t="shared" si="10"/>
        <v>0</v>
      </c>
      <c r="BV22" s="136">
        <f t="shared" si="10"/>
        <v>0</v>
      </c>
      <c r="BW22" s="136">
        <f t="shared" si="10"/>
        <v>0</v>
      </c>
      <c r="BX22" s="136">
        <f t="shared" si="10"/>
        <v>0</v>
      </c>
      <c r="BY22" s="136">
        <f t="shared" si="10"/>
        <v>0</v>
      </c>
      <c r="BZ22" s="136">
        <f t="shared" si="10"/>
        <v>0</v>
      </c>
      <c r="CA22" s="136">
        <f t="shared" ref="CA22:CO22" si="11">+CA20-CA21</f>
        <v>0</v>
      </c>
      <c r="CB22" s="136">
        <f t="shared" si="11"/>
        <v>0</v>
      </c>
      <c r="CC22" s="136">
        <f t="shared" si="11"/>
        <v>0</v>
      </c>
      <c r="CD22" s="136">
        <f t="shared" si="11"/>
        <v>0</v>
      </c>
      <c r="CE22" s="136">
        <f t="shared" si="11"/>
        <v>0</v>
      </c>
      <c r="CF22" s="136">
        <f t="shared" si="11"/>
        <v>0</v>
      </c>
      <c r="CG22" s="136">
        <f t="shared" si="11"/>
        <v>0</v>
      </c>
      <c r="CH22" s="136">
        <f t="shared" si="11"/>
        <v>0</v>
      </c>
      <c r="CI22" s="136">
        <f t="shared" si="11"/>
        <v>0</v>
      </c>
      <c r="CJ22" s="136">
        <f t="shared" si="11"/>
        <v>0</v>
      </c>
      <c r="CK22" s="136">
        <f t="shared" si="11"/>
        <v>0</v>
      </c>
      <c r="CL22" s="136">
        <f t="shared" si="11"/>
        <v>0</v>
      </c>
      <c r="CM22" s="136">
        <f t="shared" si="11"/>
        <v>0</v>
      </c>
      <c r="CN22" s="136">
        <f t="shared" si="11"/>
        <v>0</v>
      </c>
      <c r="CO22" s="136">
        <f t="shared" si="11"/>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2">AVERAGE(O20,O22)</f>
        <v>0</v>
      </c>
      <c r="P23" s="135">
        <f t="shared" si="12"/>
        <v>0</v>
      </c>
      <c r="Q23" s="135">
        <f t="shared" si="12"/>
        <v>0</v>
      </c>
      <c r="R23" s="135">
        <f t="shared" si="12"/>
        <v>0</v>
      </c>
      <c r="S23" s="135">
        <f t="shared" si="12"/>
        <v>0</v>
      </c>
      <c r="T23" s="135">
        <f t="shared" si="12"/>
        <v>0</v>
      </c>
      <c r="U23" s="135">
        <f t="shared" si="12"/>
        <v>0</v>
      </c>
      <c r="V23" s="135">
        <f t="shared" si="12"/>
        <v>0</v>
      </c>
      <c r="W23" s="135">
        <f t="shared" si="12"/>
        <v>0</v>
      </c>
      <c r="X23" s="135">
        <f t="shared" si="12"/>
        <v>0</v>
      </c>
      <c r="Y23" s="135">
        <f t="shared" si="12"/>
        <v>0</v>
      </c>
      <c r="Z23" s="135">
        <f t="shared" si="12"/>
        <v>0</v>
      </c>
      <c r="AA23" s="135">
        <f t="shared" si="12"/>
        <v>0</v>
      </c>
      <c r="AB23" s="135">
        <f t="shared" si="12"/>
        <v>0</v>
      </c>
      <c r="AC23" s="136">
        <f t="shared" si="12"/>
        <v>0</v>
      </c>
      <c r="AD23" s="136">
        <f t="shared" si="12"/>
        <v>0</v>
      </c>
      <c r="AE23" s="136">
        <f t="shared" si="12"/>
        <v>0</v>
      </c>
      <c r="AF23" s="136">
        <f t="shared" si="12"/>
        <v>0</v>
      </c>
      <c r="AG23" s="136">
        <f t="shared" si="12"/>
        <v>0</v>
      </c>
      <c r="AH23" s="136">
        <f t="shared" si="12"/>
        <v>0</v>
      </c>
      <c r="AI23" s="136">
        <f t="shared" si="12"/>
        <v>0</v>
      </c>
      <c r="AJ23" s="136">
        <f t="shared" si="12"/>
        <v>0</v>
      </c>
      <c r="AK23" s="136">
        <f t="shared" si="12"/>
        <v>0</v>
      </c>
      <c r="AL23" s="136">
        <f t="shared" si="12"/>
        <v>0</v>
      </c>
      <c r="AM23" s="136">
        <f t="shared" si="12"/>
        <v>0</v>
      </c>
      <c r="AN23" s="136">
        <f t="shared" si="12"/>
        <v>0</v>
      </c>
      <c r="AO23" s="136">
        <f t="shared" si="12"/>
        <v>0</v>
      </c>
      <c r="AP23" s="136">
        <f t="shared" si="12"/>
        <v>0</v>
      </c>
      <c r="AQ23" s="136">
        <f t="shared" si="12"/>
        <v>0</v>
      </c>
      <c r="AR23" s="136">
        <f t="shared" si="12"/>
        <v>0</v>
      </c>
      <c r="AS23" s="136">
        <f t="shared" si="12"/>
        <v>0</v>
      </c>
      <c r="AT23" s="136">
        <f t="shared" si="12"/>
        <v>0</v>
      </c>
      <c r="AU23" s="136">
        <f t="shared" si="12"/>
        <v>0</v>
      </c>
      <c r="AV23" s="136">
        <f t="shared" si="12"/>
        <v>0</v>
      </c>
      <c r="AW23" s="136">
        <f t="shared" si="12"/>
        <v>0</v>
      </c>
      <c r="AX23" s="136">
        <f t="shared" si="12"/>
        <v>0</v>
      </c>
      <c r="AY23" s="136">
        <f t="shared" si="12"/>
        <v>0</v>
      </c>
      <c r="AZ23" s="136">
        <f t="shared" si="12"/>
        <v>0</v>
      </c>
      <c r="BA23" s="136">
        <f t="shared" si="12"/>
        <v>0</v>
      </c>
      <c r="BB23" s="136">
        <f t="shared" si="12"/>
        <v>0</v>
      </c>
      <c r="BC23" s="136">
        <f t="shared" si="12"/>
        <v>0</v>
      </c>
      <c r="BD23" s="136">
        <f t="shared" si="12"/>
        <v>0</v>
      </c>
      <c r="BE23" s="136">
        <f t="shared" si="12"/>
        <v>0</v>
      </c>
      <c r="BF23" s="136">
        <f t="shared" si="12"/>
        <v>0</v>
      </c>
      <c r="BG23" s="136">
        <f t="shared" si="12"/>
        <v>0</v>
      </c>
      <c r="BH23" s="136">
        <f t="shared" si="12"/>
        <v>0</v>
      </c>
      <c r="BI23" s="136">
        <f t="shared" si="12"/>
        <v>0</v>
      </c>
      <c r="BJ23" s="136">
        <f t="shared" si="12"/>
        <v>0</v>
      </c>
      <c r="BK23" s="136">
        <f t="shared" si="12"/>
        <v>0</v>
      </c>
      <c r="BL23" s="136">
        <f t="shared" si="12"/>
        <v>0</v>
      </c>
      <c r="BM23" s="136">
        <f t="shared" si="12"/>
        <v>0</v>
      </c>
      <c r="BN23" s="136">
        <f t="shared" si="12"/>
        <v>0</v>
      </c>
      <c r="BO23" s="136">
        <f t="shared" si="12"/>
        <v>0</v>
      </c>
      <c r="BP23" s="136">
        <f t="shared" si="12"/>
        <v>0</v>
      </c>
      <c r="BQ23" s="136">
        <f t="shared" si="12"/>
        <v>0</v>
      </c>
      <c r="BR23" s="136">
        <f t="shared" si="12"/>
        <v>0</v>
      </c>
      <c r="BS23" s="136">
        <f t="shared" si="12"/>
        <v>0</v>
      </c>
      <c r="BT23" s="136">
        <f t="shared" si="12"/>
        <v>0</v>
      </c>
      <c r="BU23" s="136">
        <f t="shared" si="12"/>
        <v>0</v>
      </c>
      <c r="BV23" s="136">
        <f t="shared" si="12"/>
        <v>0</v>
      </c>
      <c r="BW23" s="136">
        <f t="shared" si="12"/>
        <v>0</v>
      </c>
      <c r="BX23" s="136">
        <f t="shared" si="12"/>
        <v>0</v>
      </c>
      <c r="BY23" s="136">
        <f t="shared" si="12"/>
        <v>0</v>
      </c>
      <c r="BZ23" s="136">
        <f t="shared" si="12"/>
        <v>0</v>
      </c>
      <c r="CA23" s="136">
        <f t="shared" ref="CA23:CO23" si="13">AVERAGE(CA20,CA22)</f>
        <v>0</v>
      </c>
      <c r="CB23" s="136">
        <f t="shared" si="13"/>
        <v>0</v>
      </c>
      <c r="CC23" s="136">
        <f t="shared" si="13"/>
        <v>0</v>
      </c>
      <c r="CD23" s="136">
        <f t="shared" si="13"/>
        <v>0</v>
      </c>
      <c r="CE23" s="136">
        <f t="shared" si="13"/>
        <v>0</v>
      </c>
      <c r="CF23" s="136">
        <f t="shared" si="13"/>
        <v>0</v>
      </c>
      <c r="CG23" s="136">
        <f t="shared" si="13"/>
        <v>0</v>
      </c>
      <c r="CH23" s="136">
        <f t="shared" si="13"/>
        <v>0</v>
      </c>
      <c r="CI23" s="136">
        <f t="shared" si="13"/>
        <v>0</v>
      </c>
      <c r="CJ23" s="136">
        <f t="shared" si="13"/>
        <v>0</v>
      </c>
      <c r="CK23" s="136">
        <f t="shared" si="13"/>
        <v>0</v>
      </c>
      <c r="CL23" s="136">
        <f t="shared" si="13"/>
        <v>0</v>
      </c>
      <c r="CM23" s="136">
        <f t="shared" si="13"/>
        <v>0</v>
      </c>
      <c r="CN23" s="136">
        <f t="shared" si="13"/>
        <v>0</v>
      </c>
      <c r="CO23" s="136">
        <f t="shared" si="13"/>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4">+O23*$F24+O21</f>
        <v>0</v>
      </c>
      <c r="P24" s="135">
        <f t="shared" si="14"/>
        <v>0</v>
      </c>
      <c r="Q24" s="135">
        <f t="shared" si="14"/>
        <v>0</v>
      </c>
      <c r="R24" s="135">
        <f t="shared" si="14"/>
        <v>0</v>
      </c>
      <c r="S24" s="135">
        <f t="shared" si="14"/>
        <v>0</v>
      </c>
      <c r="T24" s="135">
        <f t="shared" si="14"/>
        <v>0</v>
      </c>
      <c r="U24" s="135">
        <f t="shared" si="14"/>
        <v>0</v>
      </c>
      <c r="V24" s="135">
        <f t="shared" si="14"/>
        <v>0</v>
      </c>
      <c r="W24" s="135">
        <f t="shared" si="14"/>
        <v>0</v>
      </c>
      <c r="X24" s="135">
        <f t="shared" si="14"/>
        <v>0</v>
      </c>
      <c r="Y24" s="135">
        <f t="shared" si="14"/>
        <v>0</v>
      </c>
      <c r="Z24" s="135">
        <f t="shared" si="14"/>
        <v>0</v>
      </c>
      <c r="AA24" s="135">
        <f t="shared" si="14"/>
        <v>0</v>
      </c>
      <c r="AB24" s="135">
        <f t="shared" si="14"/>
        <v>0</v>
      </c>
      <c r="AC24" s="135">
        <f t="shared" si="14"/>
        <v>0</v>
      </c>
      <c r="AD24" s="135">
        <f t="shared" si="14"/>
        <v>0</v>
      </c>
      <c r="AE24" s="135">
        <f t="shared" si="14"/>
        <v>0</v>
      </c>
      <c r="AF24" s="135">
        <f t="shared" si="14"/>
        <v>0</v>
      </c>
      <c r="AG24" s="135">
        <f t="shared" si="14"/>
        <v>0</v>
      </c>
      <c r="AH24" s="135">
        <f t="shared" si="14"/>
        <v>0</v>
      </c>
      <c r="AI24" s="135">
        <f t="shared" si="14"/>
        <v>0</v>
      </c>
      <c r="AJ24" s="135">
        <f t="shared" si="14"/>
        <v>0</v>
      </c>
      <c r="AK24" s="135">
        <f t="shared" si="14"/>
        <v>0</v>
      </c>
      <c r="AL24" s="135">
        <f t="shared" si="14"/>
        <v>0</v>
      </c>
      <c r="AM24" s="135">
        <f t="shared" si="14"/>
        <v>0</v>
      </c>
      <c r="AN24" s="135">
        <f t="shared" si="14"/>
        <v>0</v>
      </c>
      <c r="AO24" s="135">
        <f t="shared" si="14"/>
        <v>0</v>
      </c>
      <c r="AP24" s="135">
        <f t="shared" si="14"/>
        <v>0</v>
      </c>
      <c r="AQ24" s="135">
        <f t="shared" si="14"/>
        <v>0</v>
      </c>
      <c r="AR24" s="135">
        <f t="shared" si="14"/>
        <v>0</v>
      </c>
      <c r="AS24" s="135">
        <f t="shared" si="14"/>
        <v>0</v>
      </c>
      <c r="AT24" s="135">
        <f t="shared" si="14"/>
        <v>0</v>
      </c>
      <c r="AU24" s="135">
        <f t="shared" si="14"/>
        <v>0</v>
      </c>
      <c r="AV24" s="135">
        <f t="shared" si="14"/>
        <v>0</v>
      </c>
      <c r="AW24" s="135">
        <f t="shared" si="14"/>
        <v>0</v>
      </c>
      <c r="AX24" s="135">
        <f t="shared" si="14"/>
        <v>0</v>
      </c>
      <c r="AY24" s="135">
        <f t="shared" si="14"/>
        <v>0</v>
      </c>
      <c r="AZ24" s="135">
        <f t="shared" si="14"/>
        <v>0</v>
      </c>
      <c r="BA24" s="135">
        <f t="shared" si="14"/>
        <v>0</v>
      </c>
      <c r="BB24" s="135">
        <f t="shared" si="14"/>
        <v>0</v>
      </c>
      <c r="BC24" s="135">
        <f t="shared" si="14"/>
        <v>0</v>
      </c>
      <c r="BD24" s="135">
        <f t="shared" si="14"/>
        <v>0</v>
      </c>
      <c r="BE24" s="135">
        <f t="shared" si="14"/>
        <v>0</v>
      </c>
      <c r="BF24" s="135">
        <f t="shared" si="14"/>
        <v>0</v>
      </c>
      <c r="BG24" s="135">
        <f t="shared" si="14"/>
        <v>0</v>
      </c>
      <c r="BH24" s="135">
        <f t="shared" si="14"/>
        <v>0</v>
      </c>
      <c r="BI24" s="135">
        <f t="shared" si="14"/>
        <v>0</v>
      </c>
      <c r="BJ24" s="135">
        <f t="shared" si="14"/>
        <v>0</v>
      </c>
      <c r="BK24" s="135">
        <f t="shared" si="14"/>
        <v>0</v>
      </c>
      <c r="BL24" s="135">
        <f t="shared" si="14"/>
        <v>0</v>
      </c>
      <c r="BM24" s="135">
        <f t="shared" si="14"/>
        <v>0</v>
      </c>
      <c r="BN24" s="135">
        <f t="shared" si="14"/>
        <v>0</v>
      </c>
      <c r="BO24" s="135">
        <f t="shared" si="14"/>
        <v>0</v>
      </c>
      <c r="BP24" s="135">
        <f t="shared" si="14"/>
        <v>0</v>
      </c>
      <c r="BQ24" s="135">
        <f t="shared" si="14"/>
        <v>0</v>
      </c>
      <c r="BR24" s="135">
        <f t="shared" si="14"/>
        <v>0</v>
      </c>
      <c r="BS24" s="135">
        <f t="shared" si="14"/>
        <v>0</v>
      </c>
      <c r="BT24" s="135">
        <f t="shared" si="14"/>
        <v>0</v>
      </c>
      <c r="BU24" s="135">
        <f t="shared" si="14"/>
        <v>0</v>
      </c>
      <c r="BV24" s="135">
        <f t="shared" si="14"/>
        <v>0</v>
      </c>
      <c r="BW24" s="135">
        <f t="shared" si="14"/>
        <v>0</v>
      </c>
      <c r="BX24" s="135">
        <f t="shared" si="14"/>
        <v>0</v>
      </c>
      <c r="BY24" s="135">
        <f t="shared" si="14"/>
        <v>0</v>
      </c>
      <c r="BZ24" s="135">
        <f t="shared" si="14"/>
        <v>0</v>
      </c>
      <c r="CA24" s="135">
        <f t="shared" ref="CA24:CO24" si="15">+CA23*$F24+CA21</f>
        <v>0</v>
      </c>
      <c r="CB24" s="135">
        <f t="shared" si="15"/>
        <v>0</v>
      </c>
      <c r="CC24" s="135">
        <f t="shared" si="15"/>
        <v>0</v>
      </c>
      <c r="CD24" s="135">
        <f t="shared" si="15"/>
        <v>0</v>
      </c>
      <c r="CE24" s="135">
        <f t="shared" si="15"/>
        <v>0</v>
      </c>
      <c r="CF24" s="135">
        <f t="shared" si="15"/>
        <v>0</v>
      </c>
      <c r="CG24" s="135">
        <f t="shared" si="15"/>
        <v>0</v>
      </c>
      <c r="CH24" s="135">
        <f t="shared" si="15"/>
        <v>0</v>
      </c>
      <c r="CI24" s="135">
        <f t="shared" si="15"/>
        <v>0</v>
      </c>
      <c r="CJ24" s="135">
        <f t="shared" si="15"/>
        <v>0</v>
      </c>
      <c r="CK24" s="135">
        <f t="shared" si="15"/>
        <v>0</v>
      </c>
      <c r="CL24" s="135">
        <f t="shared" si="15"/>
        <v>0</v>
      </c>
      <c r="CM24" s="135">
        <f t="shared" si="15"/>
        <v>0</v>
      </c>
      <c r="CN24" s="135">
        <f t="shared" si="15"/>
        <v>0</v>
      </c>
      <c r="CO24" s="135">
        <f t="shared" si="15"/>
        <v>0</v>
      </c>
    </row>
    <row r="25" spans="1:93" s="43" customFormat="1" ht="15" x14ac:dyDescent="0.2">
      <c r="A25" s="44"/>
      <c r="B25" s="45"/>
      <c r="C25" s="45"/>
      <c r="D25" s="46"/>
      <c r="E25" s="45"/>
      <c r="F25" s="45"/>
      <c r="G25" s="45"/>
      <c r="H25" s="47"/>
      <c r="I25" s="48"/>
    </row>
    <row r="26" spans="1:93" s="43" customFormat="1" ht="15" x14ac:dyDescent="0.2">
      <c r="A26" s="44"/>
      <c r="B26" s="45"/>
      <c r="C26" s="45"/>
      <c r="D26" s="46"/>
      <c r="E26" s="45"/>
      <c r="F26" s="45"/>
      <c r="G26" s="45"/>
      <c r="H26" s="47"/>
      <c r="I26" s="48"/>
    </row>
    <row r="27" spans="1:93" s="43" customFormat="1" ht="15.75" thickBot="1" x14ac:dyDescent="0.25">
      <c r="A27" s="44"/>
      <c r="B27" s="45"/>
      <c r="C27" s="45"/>
      <c r="D27" s="46"/>
      <c r="E27" s="45"/>
      <c r="F27" s="45"/>
      <c r="G27" s="45"/>
      <c r="H27" s="47"/>
      <c r="I27" s="48"/>
    </row>
    <row r="28" spans="1:93" ht="15.75" thickBot="1" x14ac:dyDescent="0.25">
      <c r="A28" s="166" t="s">
        <v>124</v>
      </c>
      <c r="B28" s="167"/>
      <c r="C28" s="49"/>
      <c r="D28" s="50"/>
      <c r="E28" s="49"/>
      <c r="F28" s="49"/>
      <c r="G28" s="49"/>
      <c r="H28" s="51"/>
      <c r="I28" s="52"/>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ht="129.75" thickBot="1" x14ac:dyDescent="0.25">
      <c r="A29" s="54" t="s">
        <v>6</v>
      </c>
      <c r="B29" s="55" t="s">
        <v>7</v>
      </c>
      <c r="C29" s="56" t="s">
        <v>8</v>
      </c>
      <c r="D29" s="56" t="s">
        <v>9</v>
      </c>
      <c r="E29" s="56" t="s">
        <v>10</v>
      </c>
      <c r="F29" s="56" t="s">
        <v>11</v>
      </c>
      <c r="G29" s="57"/>
      <c r="H29" s="58" t="s">
        <v>13</v>
      </c>
      <c r="I29" s="59" t="s">
        <v>14</v>
      </c>
      <c r="J29" s="59" t="s">
        <v>15</v>
      </c>
      <c r="K29" s="59" t="s">
        <v>16</v>
      </c>
      <c r="L29" s="59" t="s">
        <v>17</v>
      </c>
      <c r="M29" s="59" t="s">
        <v>18</v>
      </c>
      <c r="N29" s="59" t="s">
        <v>19</v>
      </c>
      <c r="O29" s="59" t="s">
        <v>20</v>
      </c>
      <c r="P29" s="59" t="s">
        <v>21</v>
      </c>
      <c r="Q29" s="59" t="s">
        <v>22</v>
      </c>
      <c r="R29" s="59" t="s">
        <v>23</v>
      </c>
      <c r="S29" s="59" t="s">
        <v>24</v>
      </c>
      <c r="T29" s="59" t="s">
        <v>25</v>
      </c>
      <c r="U29" s="59" t="s">
        <v>26</v>
      </c>
      <c r="V29" s="59" t="s">
        <v>27</v>
      </c>
      <c r="W29" s="59" t="s">
        <v>28</v>
      </c>
      <c r="X29" s="59" t="s">
        <v>29</v>
      </c>
      <c r="Y29" s="59" t="s">
        <v>30</v>
      </c>
      <c r="Z29" s="59" t="s">
        <v>31</v>
      </c>
      <c r="AA29" s="59" t="s">
        <v>32</v>
      </c>
      <c r="AB29" s="59" t="s">
        <v>33</v>
      </c>
      <c r="AC29" s="59" t="s">
        <v>34</v>
      </c>
      <c r="AD29" s="59" t="s">
        <v>35</v>
      </c>
      <c r="AE29" s="59" t="s">
        <v>36</v>
      </c>
      <c r="AF29" s="59" t="s">
        <v>37</v>
      </c>
      <c r="AG29" s="59" t="s">
        <v>38</v>
      </c>
      <c r="AH29" s="59" t="s">
        <v>39</v>
      </c>
      <c r="AI29" s="59" t="s">
        <v>40</v>
      </c>
      <c r="AJ29" s="59" t="s">
        <v>41</v>
      </c>
      <c r="AK29" s="59" t="s">
        <v>42</v>
      </c>
      <c r="AL29" s="59" t="s">
        <v>43</v>
      </c>
      <c r="AM29" s="59" t="s">
        <v>44</v>
      </c>
      <c r="AN29" s="59" t="s">
        <v>45</v>
      </c>
      <c r="AO29" s="59" t="s">
        <v>46</v>
      </c>
      <c r="AP29" s="59" t="s">
        <v>47</v>
      </c>
      <c r="AQ29" s="59" t="s">
        <v>48</v>
      </c>
      <c r="AR29" s="59" t="s">
        <v>49</v>
      </c>
      <c r="AS29" s="59" t="s">
        <v>50</v>
      </c>
      <c r="AT29" s="59" t="s">
        <v>51</v>
      </c>
      <c r="AU29" s="59" t="s">
        <v>52</v>
      </c>
      <c r="AV29" s="59" t="s">
        <v>53</v>
      </c>
      <c r="AW29" s="59" t="s">
        <v>54</v>
      </c>
      <c r="AX29" s="59" t="s">
        <v>55</v>
      </c>
      <c r="AY29" s="59" t="s">
        <v>56</v>
      </c>
      <c r="AZ29" s="59" t="s">
        <v>57</v>
      </c>
      <c r="BA29" s="59" t="s">
        <v>58</v>
      </c>
      <c r="BB29" s="59" t="s">
        <v>59</v>
      </c>
      <c r="BC29" s="59" t="s">
        <v>60</v>
      </c>
      <c r="BD29" s="59" t="s">
        <v>61</v>
      </c>
      <c r="BE29" s="59" t="s">
        <v>62</v>
      </c>
      <c r="BF29" s="59" t="s">
        <v>63</v>
      </c>
      <c r="BG29" s="59" t="s">
        <v>64</v>
      </c>
      <c r="BH29" s="59" t="s">
        <v>65</v>
      </c>
      <c r="BI29" s="59" t="s">
        <v>66</v>
      </c>
      <c r="BJ29" s="59" t="s">
        <v>67</v>
      </c>
      <c r="BK29" s="59" t="s">
        <v>68</v>
      </c>
      <c r="BL29" s="59" t="s">
        <v>69</v>
      </c>
      <c r="BM29" s="59" t="s">
        <v>70</v>
      </c>
      <c r="BN29" s="59" t="s">
        <v>71</v>
      </c>
      <c r="BO29" s="59" t="s">
        <v>72</v>
      </c>
      <c r="BP29" s="59" t="s">
        <v>73</v>
      </c>
      <c r="BQ29" s="59" t="s">
        <v>74</v>
      </c>
      <c r="BR29" s="59" t="s">
        <v>75</v>
      </c>
      <c r="BS29" s="59" t="s">
        <v>76</v>
      </c>
      <c r="BT29" s="59" t="s">
        <v>77</v>
      </c>
      <c r="BU29" s="59" t="s">
        <v>78</v>
      </c>
      <c r="BV29" s="59" t="s">
        <v>79</v>
      </c>
      <c r="BW29" s="59" t="s">
        <v>80</v>
      </c>
      <c r="BX29" s="59" t="s">
        <v>81</v>
      </c>
      <c r="BY29" s="59" t="s">
        <v>82</v>
      </c>
      <c r="BZ29" s="59" t="s">
        <v>83</v>
      </c>
      <c r="CA29" s="59" t="s">
        <v>84</v>
      </c>
      <c r="CB29" s="59" t="s">
        <v>85</v>
      </c>
      <c r="CC29" s="59" t="s">
        <v>86</v>
      </c>
      <c r="CD29" s="59" t="s">
        <v>87</v>
      </c>
      <c r="CE29" s="59" t="s">
        <v>88</v>
      </c>
      <c r="CF29" s="59" t="s">
        <v>89</v>
      </c>
      <c r="CG29" s="59" t="s">
        <v>90</v>
      </c>
      <c r="CH29" s="59" t="s">
        <v>91</v>
      </c>
      <c r="CI29" s="59" t="s">
        <v>92</v>
      </c>
      <c r="CJ29" s="59" t="s">
        <v>93</v>
      </c>
      <c r="CK29" s="59" t="s">
        <v>94</v>
      </c>
      <c r="CL29" s="59" t="s">
        <v>95</v>
      </c>
      <c r="CM29" s="59" t="s">
        <v>96</v>
      </c>
      <c r="CN29" s="59" t="s">
        <v>97</v>
      </c>
      <c r="CO29" s="60" t="s">
        <v>98</v>
      </c>
    </row>
    <row r="30" spans="1:93" ht="15" x14ac:dyDescent="0.2">
      <c r="A30" s="160" t="s">
        <v>125</v>
      </c>
      <c r="B30" s="61"/>
      <c r="C30" s="19"/>
      <c r="D30" s="19" t="s">
        <v>104</v>
      </c>
      <c r="E30" s="21" t="s">
        <v>126</v>
      </c>
      <c r="F30" s="21"/>
      <c r="G30" s="19" t="s">
        <v>111</v>
      </c>
      <c r="H30" s="62"/>
      <c r="I30" s="63"/>
      <c r="J30" s="22"/>
      <c r="K30" s="23"/>
      <c r="L30" s="23"/>
      <c r="M30" s="23"/>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5"/>
    </row>
    <row r="31" spans="1:93" ht="15" x14ac:dyDescent="0.2">
      <c r="A31" s="168"/>
      <c r="B31" s="64"/>
      <c r="C31" s="27"/>
      <c r="D31" s="27" t="s">
        <v>104</v>
      </c>
      <c r="E31" s="29" t="s">
        <v>126</v>
      </c>
      <c r="F31" s="29"/>
      <c r="G31" s="27" t="s">
        <v>127</v>
      </c>
      <c r="H31" s="65"/>
      <c r="I31" s="66"/>
      <c r="J31" s="30"/>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128</v>
      </c>
      <c r="F32" s="27"/>
      <c r="G32" s="27" t="s">
        <v>111</v>
      </c>
      <c r="H32" s="67"/>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129</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130</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131</v>
      </c>
      <c r="F35" s="27"/>
      <c r="G35" s="27" t="s">
        <v>111</v>
      </c>
      <c r="H35" s="65"/>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132</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133</v>
      </c>
      <c r="F37" s="27"/>
      <c r="G37" s="27" t="s">
        <v>111</v>
      </c>
      <c r="H37" s="65"/>
      <c r="I37" s="68"/>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134</v>
      </c>
      <c r="F38" s="27"/>
      <c r="G38" s="27" t="s">
        <v>111</v>
      </c>
      <c r="H38" s="67"/>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68"/>
      <c r="B39" s="64"/>
      <c r="C39" s="27"/>
      <c r="D39" s="27" t="s">
        <v>109</v>
      </c>
      <c r="E39" s="27" t="s">
        <v>135</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136</v>
      </c>
      <c r="F40" s="27"/>
      <c r="G40" s="27" t="s">
        <v>111</v>
      </c>
      <c r="H40" s="69"/>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137</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138</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68"/>
      <c r="B43" s="64"/>
      <c r="C43" s="27"/>
      <c r="D43" s="27" t="s">
        <v>109</v>
      </c>
      <c r="E43" s="27" t="s">
        <v>139</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ht="28.5" x14ac:dyDescent="0.2">
      <c r="A44" s="168"/>
      <c r="B44" s="64"/>
      <c r="C44" s="27"/>
      <c r="D44" s="27" t="s">
        <v>109</v>
      </c>
      <c r="E44" s="27" t="s">
        <v>140</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141</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142</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143</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144</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145</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146</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147</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148</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149</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150</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151</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152</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153</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154</v>
      </c>
      <c r="F58" s="27"/>
      <c r="G58" s="27" t="s">
        <v>111</v>
      </c>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155</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156</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157</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158</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109</v>
      </c>
      <c r="E63" s="27" t="s">
        <v>159</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64"/>
      <c r="C64" s="27"/>
      <c r="D64" s="27" t="s">
        <v>160</v>
      </c>
      <c r="E64" s="27"/>
      <c r="F64" s="27"/>
      <c r="G64" s="27"/>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68"/>
      <c r="B65" s="70"/>
      <c r="C65" s="32"/>
      <c r="D65" s="27" t="s">
        <v>161</v>
      </c>
      <c r="E65" s="27"/>
      <c r="F65" s="32"/>
      <c r="G65" s="32"/>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ht="15" thickBot="1" x14ac:dyDescent="0.25">
      <c r="A66" s="169"/>
      <c r="B66" s="71"/>
      <c r="C66" s="72"/>
      <c r="D66" s="73" t="s">
        <v>162</v>
      </c>
      <c r="E66" s="73"/>
      <c r="F66" s="72"/>
      <c r="G66" s="72"/>
      <c r="H66" s="74"/>
      <c r="I66" s="74"/>
      <c r="J66" s="74"/>
      <c r="K66" s="74"/>
      <c r="L66" s="74"/>
      <c r="M66" s="74"/>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42"/>
    </row>
    <row r="68" spans="1:93" ht="15" thickBot="1" x14ac:dyDescent="0.25"/>
    <row r="69" spans="1:93" ht="15" thickBot="1" x14ac:dyDescent="0.25">
      <c r="A69" s="75" t="s">
        <v>1</v>
      </c>
      <c r="B69" s="4" t="e">
        <f>#REF!</f>
        <v>#REF!</v>
      </c>
      <c r="C69" s="75" t="s">
        <v>3</v>
      </c>
      <c r="D69" s="76"/>
    </row>
    <row r="70" spans="1:93" ht="15" thickBot="1" x14ac:dyDescent="0.25">
      <c r="A70" s="9"/>
      <c r="B70" s="9"/>
      <c r="C70" s="9"/>
      <c r="D70" s="9"/>
    </row>
    <row r="71" spans="1:93" ht="15.75" thickBot="1" x14ac:dyDescent="0.25">
      <c r="A71" s="158" t="s">
        <v>163</v>
      </c>
      <c r="B71" s="159"/>
      <c r="C71" s="77" t="s">
        <v>164</v>
      </c>
      <c r="D71" s="77" t="s">
        <v>164</v>
      </c>
      <c r="E71" s="78"/>
      <c r="F71" s="78"/>
      <c r="G71" s="78"/>
      <c r="H71" s="78"/>
      <c r="I71" s="78"/>
      <c r="J71" s="78"/>
      <c r="K71" s="79"/>
      <c r="L71" s="78"/>
    </row>
    <row r="72" spans="1:93" x14ac:dyDescent="0.2">
      <c r="A72" s="80" t="s">
        <v>165</v>
      </c>
      <c r="B72" s="81"/>
      <c r="C72" s="82"/>
      <c r="D72" s="43"/>
      <c r="E72" s="78"/>
      <c r="F72" s="78"/>
      <c r="G72" s="78"/>
      <c r="H72" s="78"/>
      <c r="I72" s="78"/>
      <c r="J72" s="78"/>
      <c r="K72" s="79"/>
      <c r="L72" s="78"/>
    </row>
    <row r="73" spans="1:93" x14ac:dyDescent="0.2">
      <c r="A73" s="83" t="s">
        <v>166</v>
      </c>
      <c r="B73" s="78" t="s">
        <v>167</v>
      </c>
      <c r="C73" s="84">
        <f>3.5%</f>
        <v>3.5000000000000003E-2</v>
      </c>
      <c r="D73" s="43"/>
      <c r="E73" s="78"/>
      <c r="F73" s="78"/>
      <c r="G73" s="78"/>
      <c r="H73" s="78"/>
      <c r="I73" s="78"/>
      <c r="J73" s="78"/>
      <c r="K73" s="79"/>
      <c r="L73" s="78"/>
    </row>
    <row r="74" spans="1:93" x14ac:dyDescent="0.2">
      <c r="A74" s="83" t="s">
        <v>168</v>
      </c>
      <c r="B74" s="78" t="s">
        <v>122</v>
      </c>
      <c r="C74" s="84">
        <v>2.92E-2</v>
      </c>
      <c r="D74" s="43"/>
      <c r="E74" s="78"/>
      <c r="F74" s="78"/>
      <c r="G74" s="78"/>
      <c r="H74" s="78"/>
      <c r="I74" s="78"/>
      <c r="J74" s="78"/>
      <c r="K74" s="79"/>
      <c r="L74" s="78"/>
    </row>
    <row r="75" spans="1:93" x14ac:dyDescent="0.2">
      <c r="A75" s="83" t="s">
        <v>169</v>
      </c>
      <c r="B75" s="78" t="s">
        <v>170</v>
      </c>
      <c r="C75" s="85">
        <v>5</v>
      </c>
      <c r="D75" s="43"/>
      <c r="E75" s="78"/>
      <c r="F75" s="78"/>
      <c r="G75" s="78"/>
      <c r="H75" s="78"/>
      <c r="I75" s="78"/>
      <c r="J75" s="78"/>
      <c r="K75" s="79"/>
      <c r="L75" s="78"/>
    </row>
    <row r="76" spans="1:93" x14ac:dyDescent="0.2">
      <c r="A76" s="83" t="s">
        <v>171</v>
      </c>
      <c r="B76" s="78" t="s">
        <v>172</v>
      </c>
      <c r="C76" s="86">
        <v>1000</v>
      </c>
      <c r="D76" s="43"/>
      <c r="E76" s="78"/>
      <c r="F76" s="78"/>
      <c r="G76" s="78"/>
      <c r="H76" s="78"/>
      <c r="I76" s="78"/>
      <c r="J76" s="78"/>
      <c r="K76" s="79"/>
      <c r="L76" s="78"/>
    </row>
    <row r="77" spans="1:93" x14ac:dyDescent="0.2">
      <c r="A77" s="87" t="s">
        <v>173</v>
      </c>
      <c r="B77" s="88" t="s">
        <v>174</v>
      </c>
      <c r="C77" s="89">
        <f>1/C75</f>
        <v>0.2</v>
      </c>
      <c r="D77" s="43"/>
      <c r="E77" s="78"/>
      <c r="F77" s="78"/>
      <c r="G77" s="78"/>
      <c r="H77" s="78"/>
      <c r="I77" s="78"/>
      <c r="J77" s="78"/>
      <c r="K77" s="79"/>
      <c r="L77" s="78"/>
    </row>
    <row r="78" spans="1:93" x14ac:dyDescent="0.2">
      <c r="A78" s="79"/>
      <c r="B78" s="78"/>
      <c r="C78" s="78"/>
      <c r="D78" s="78"/>
      <c r="E78" s="78"/>
      <c r="F78" s="78"/>
      <c r="G78" s="78"/>
      <c r="H78" s="78"/>
      <c r="I78" s="78"/>
      <c r="J78" s="78"/>
      <c r="K78" s="79"/>
      <c r="L78" s="78"/>
    </row>
    <row r="79" spans="1:93" ht="15" thickBot="1" x14ac:dyDescent="0.25">
      <c r="A79" s="79"/>
      <c r="B79" s="78"/>
      <c r="C79" s="78"/>
      <c r="D79" s="90">
        <v>1</v>
      </c>
      <c r="E79" s="90">
        <v>2</v>
      </c>
      <c r="F79" s="90">
        <v>3</v>
      </c>
      <c r="G79" s="90">
        <v>4</v>
      </c>
      <c r="H79" s="90">
        <v>5</v>
      </c>
      <c r="J79" s="78"/>
      <c r="K79" s="79"/>
      <c r="L79" s="78"/>
    </row>
    <row r="80" spans="1:93" x14ac:dyDescent="0.2">
      <c r="A80" s="91"/>
      <c r="B80" s="92"/>
      <c r="C80" s="92"/>
      <c r="D80" s="93" t="s">
        <v>175</v>
      </c>
      <c r="E80" s="93" t="s">
        <v>176</v>
      </c>
      <c r="F80" s="93" t="s">
        <v>177</v>
      </c>
      <c r="G80" s="93" t="s">
        <v>178</v>
      </c>
      <c r="H80" s="94" t="s">
        <v>179</v>
      </c>
      <c r="I80" s="78"/>
      <c r="J80" s="170" t="s">
        <v>180</v>
      </c>
      <c r="K80" s="171"/>
      <c r="L80" s="78"/>
    </row>
    <row r="81" spans="1:12" ht="15" thickBot="1" x14ac:dyDescent="0.25">
      <c r="A81" s="95" t="s">
        <v>181</v>
      </c>
      <c r="B81" s="96" t="s">
        <v>108</v>
      </c>
      <c r="C81" s="96"/>
      <c r="D81" s="97">
        <f>1/((1+$C$73)^(D79))</f>
        <v>0.96618357487922713</v>
      </c>
      <c r="E81" s="97">
        <f t="shared" ref="E81:H81" si="16">1/((1+$C$73)^(E79))</f>
        <v>0.93351070036640305</v>
      </c>
      <c r="F81" s="97">
        <f t="shared" si="16"/>
        <v>0.90194270566802237</v>
      </c>
      <c r="G81" s="97">
        <f t="shared" si="16"/>
        <v>0.87144222769857238</v>
      </c>
      <c r="H81" s="97">
        <f t="shared" si="16"/>
        <v>0.84197316685852419</v>
      </c>
      <c r="I81" s="78"/>
      <c r="J81" s="172" t="s">
        <v>182</v>
      </c>
      <c r="K81" s="173"/>
      <c r="L81" s="78"/>
    </row>
    <row r="82" spans="1:12" ht="15" thickBot="1" x14ac:dyDescent="0.25">
      <c r="A82" s="79"/>
      <c r="B82" s="78"/>
      <c r="C82" s="78"/>
      <c r="D82" s="78"/>
      <c r="E82" s="78"/>
      <c r="F82" s="78"/>
      <c r="G82" s="78"/>
      <c r="H82" s="78"/>
      <c r="I82" s="78"/>
      <c r="J82" s="98"/>
      <c r="K82" s="99"/>
      <c r="L82" s="78"/>
    </row>
    <row r="83" spans="1:12" x14ac:dyDescent="0.2">
      <c r="A83" s="100" t="s">
        <v>183</v>
      </c>
      <c r="B83" s="101"/>
      <c r="C83" s="101"/>
      <c r="D83" s="102"/>
      <c r="E83" s="102"/>
      <c r="F83" s="102"/>
      <c r="G83" s="102"/>
      <c r="H83" s="103"/>
      <c r="I83" s="78"/>
      <c r="J83" s="98"/>
      <c r="K83" s="99"/>
      <c r="L83" s="78"/>
    </row>
    <row r="84" spans="1:12" x14ac:dyDescent="0.2">
      <c r="A84" s="104"/>
      <c r="B84" s="105"/>
      <c r="C84" s="106" t="s">
        <v>184</v>
      </c>
      <c r="D84" s="107" t="s">
        <v>175</v>
      </c>
      <c r="E84" s="107" t="s">
        <v>176</v>
      </c>
      <c r="F84" s="107" t="s">
        <v>177</v>
      </c>
      <c r="G84" s="107" t="s">
        <v>178</v>
      </c>
      <c r="H84" s="108" t="s">
        <v>179</v>
      </c>
      <c r="I84" s="78"/>
      <c r="J84" s="98"/>
      <c r="K84" s="99"/>
      <c r="L84" s="78"/>
    </row>
    <row r="85" spans="1:12" x14ac:dyDescent="0.2">
      <c r="A85" s="98" t="s">
        <v>185</v>
      </c>
      <c r="B85" s="78" t="s">
        <v>117</v>
      </c>
      <c r="C85" s="109" t="s">
        <v>186</v>
      </c>
      <c r="D85" s="110">
        <f>C76</f>
        <v>1000</v>
      </c>
      <c r="E85" s="110">
        <f>D87</f>
        <v>800</v>
      </c>
      <c r="F85" s="110">
        <f>E87</f>
        <v>600</v>
      </c>
      <c r="G85" s="110">
        <f>F87</f>
        <v>400</v>
      </c>
      <c r="H85" s="111">
        <f>G87</f>
        <v>200</v>
      </c>
      <c r="I85" s="78"/>
      <c r="J85" s="174" t="s">
        <v>187</v>
      </c>
      <c r="K85" s="175"/>
      <c r="L85" s="78"/>
    </row>
    <row r="86" spans="1:12" x14ac:dyDescent="0.2">
      <c r="A86" s="98" t="s">
        <v>188</v>
      </c>
      <c r="B86" s="78" t="s">
        <v>119</v>
      </c>
      <c r="C86" s="109" t="s">
        <v>186</v>
      </c>
      <c r="D86" s="110">
        <f>$D$85*$C$77</f>
        <v>200</v>
      </c>
      <c r="E86" s="110">
        <f>$D$85*$C$77</f>
        <v>200</v>
      </c>
      <c r="F86" s="110">
        <f>$D$85*$C$77</f>
        <v>200</v>
      </c>
      <c r="G86" s="110">
        <f>$D$85*$C$77</f>
        <v>200</v>
      </c>
      <c r="H86" s="111">
        <f>$D$85*$C$77</f>
        <v>200</v>
      </c>
      <c r="I86" s="78"/>
      <c r="J86" s="176" t="s">
        <v>189</v>
      </c>
      <c r="K86" s="177"/>
      <c r="L86" s="78"/>
    </row>
    <row r="87" spans="1:12" x14ac:dyDescent="0.2">
      <c r="A87" s="98" t="s">
        <v>190</v>
      </c>
      <c r="B87" s="78" t="s">
        <v>120</v>
      </c>
      <c r="C87" s="109" t="s">
        <v>186</v>
      </c>
      <c r="D87" s="110">
        <f>D85-D86</f>
        <v>800</v>
      </c>
      <c r="E87" s="110">
        <f>E85-E86</f>
        <v>600</v>
      </c>
      <c r="F87" s="110">
        <f>F85-F86</f>
        <v>400</v>
      </c>
      <c r="G87" s="110">
        <f>G85-G86</f>
        <v>200</v>
      </c>
      <c r="H87" s="111">
        <f>H85-H86</f>
        <v>0</v>
      </c>
      <c r="I87" s="78"/>
      <c r="J87" s="145" t="s">
        <v>191</v>
      </c>
      <c r="K87" s="146"/>
      <c r="L87" s="78"/>
    </row>
    <row r="88" spans="1:12" x14ac:dyDescent="0.2">
      <c r="A88" s="98" t="s">
        <v>192</v>
      </c>
      <c r="B88" s="78" t="s">
        <v>121</v>
      </c>
      <c r="C88" s="109" t="s">
        <v>186</v>
      </c>
      <c r="D88" s="110">
        <f>AVERAGE(D85,D87)</f>
        <v>900</v>
      </c>
      <c r="E88" s="110">
        <f>AVERAGE(E85,E87)</f>
        <v>700</v>
      </c>
      <c r="F88" s="110">
        <f>AVERAGE(F85,F87)</f>
        <v>500</v>
      </c>
      <c r="G88" s="110">
        <f>AVERAGE(G85,G87)</f>
        <v>300</v>
      </c>
      <c r="H88" s="111">
        <f>AVERAGE(H85,H87)</f>
        <v>100</v>
      </c>
      <c r="I88" s="78"/>
      <c r="J88" s="145" t="s">
        <v>193</v>
      </c>
      <c r="K88" s="146"/>
      <c r="L88" s="78"/>
    </row>
    <row r="89" spans="1:12" x14ac:dyDescent="0.2">
      <c r="A89" s="98" t="s">
        <v>194</v>
      </c>
      <c r="B89" s="78" t="s">
        <v>106</v>
      </c>
      <c r="C89" s="109" t="s">
        <v>186</v>
      </c>
      <c r="D89" s="110">
        <f>(D88*($C$74))+D86</f>
        <v>226.28</v>
      </c>
      <c r="E89" s="110">
        <f>(E88*($C$74))+E86</f>
        <v>220.44</v>
      </c>
      <c r="F89" s="110">
        <f>(F88*($C$74))+F86</f>
        <v>214.6</v>
      </c>
      <c r="G89" s="110">
        <f>(G88*($C$74))+G86</f>
        <v>208.76</v>
      </c>
      <c r="H89" s="111">
        <f>(H88*($C$74))+H86</f>
        <v>202.92</v>
      </c>
      <c r="I89" s="78"/>
      <c r="J89" s="147" t="s">
        <v>195</v>
      </c>
      <c r="K89" s="148"/>
      <c r="L89" s="78"/>
    </row>
    <row r="90" spans="1:12" x14ac:dyDescent="0.2">
      <c r="A90" s="98" t="s">
        <v>196</v>
      </c>
      <c r="B90" s="78" t="s">
        <v>197</v>
      </c>
      <c r="C90" s="109" t="s">
        <v>186</v>
      </c>
      <c r="D90" s="110">
        <f>D89*D81</f>
        <v>218.62801932367151</v>
      </c>
      <c r="E90" s="110">
        <f>E89*E81</f>
        <v>205.78309878876988</v>
      </c>
      <c r="F90" s="110">
        <f>F89*F81</f>
        <v>193.55690463635759</v>
      </c>
      <c r="G90" s="110">
        <f>G89*G81</f>
        <v>181.92227945435397</v>
      </c>
      <c r="H90" s="111">
        <f>H89*H81</f>
        <v>170.85319501893173</v>
      </c>
      <c r="I90" s="78"/>
      <c r="J90" s="147" t="s">
        <v>198</v>
      </c>
      <c r="K90" s="148"/>
      <c r="L90" s="78"/>
    </row>
    <row r="91" spans="1:12" x14ac:dyDescent="0.2">
      <c r="A91" s="98"/>
      <c r="B91" s="78"/>
      <c r="C91" s="109"/>
      <c r="D91" s="110"/>
      <c r="E91" s="110"/>
      <c r="F91" s="110"/>
      <c r="G91" s="110"/>
      <c r="H91" s="111"/>
      <c r="I91" s="78"/>
      <c r="J91" s="98"/>
      <c r="K91" s="99"/>
      <c r="L91" s="78"/>
    </row>
    <row r="92" spans="1:12" x14ac:dyDescent="0.2">
      <c r="A92" s="98" t="s">
        <v>199</v>
      </c>
      <c r="B92" s="112" t="s">
        <v>200</v>
      </c>
      <c r="C92" s="113" t="s">
        <v>186</v>
      </c>
      <c r="D92" s="114">
        <f>SUM(D90:H90)</f>
        <v>970.74349722208467</v>
      </c>
      <c r="E92" s="110"/>
      <c r="F92" s="110"/>
      <c r="G92" s="110"/>
      <c r="H92" s="111"/>
      <c r="I92" s="78"/>
      <c r="J92" s="147" t="s">
        <v>201</v>
      </c>
      <c r="K92" s="148"/>
      <c r="L92" s="78"/>
    </row>
    <row r="93" spans="1:12" ht="15" thickBot="1" x14ac:dyDescent="0.25">
      <c r="A93" s="115"/>
      <c r="B93" s="96"/>
      <c r="C93" s="116"/>
      <c r="D93" s="96"/>
      <c r="E93" s="96"/>
      <c r="F93" s="96"/>
      <c r="G93" s="96"/>
      <c r="H93" s="117"/>
      <c r="I93" s="78"/>
      <c r="J93" s="95"/>
      <c r="K93" s="117"/>
      <c r="L93" s="78"/>
    </row>
    <row r="94" spans="1:12" x14ac:dyDescent="0.2">
      <c r="A94" s="79"/>
      <c r="B94" s="78"/>
      <c r="C94" s="78"/>
      <c r="D94" s="78"/>
      <c r="E94" s="78"/>
      <c r="F94" s="78"/>
      <c r="G94" s="78"/>
      <c r="H94" s="78"/>
      <c r="I94" s="78"/>
      <c r="J94" s="79"/>
      <c r="K94" s="78"/>
      <c r="L94" s="78"/>
    </row>
    <row r="95" spans="1:12" ht="15" thickBot="1" x14ac:dyDescent="0.25">
      <c r="A95" s="79"/>
      <c r="B95" s="78"/>
      <c r="C95" s="78"/>
      <c r="D95" s="78"/>
      <c r="E95" s="78"/>
      <c r="F95" s="78"/>
      <c r="G95" s="78"/>
      <c r="H95" s="78"/>
      <c r="I95" s="78"/>
      <c r="J95" s="79"/>
      <c r="K95" s="78"/>
      <c r="L95" s="78"/>
    </row>
    <row r="96" spans="1:12" x14ac:dyDescent="0.2">
      <c r="A96" s="149" t="s">
        <v>202</v>
      </c>
      <c r="B96" s="150"/>
      <c r="C96" s="150"/>
      <c r="D96" s="150"/>
      <c r="E96" s="150"/>
      <c r="F96" s="150"/>
      <c r="G96" s="150"/>
      <c r="H96" s="151"/>
      <c r="I96" s="78"/>
      <c r="J96" s="79"/>
      <c r="K96" s="78"/>
      <c r="L96" s="78"/>
    </row>
    <row r="97" spans="1:12" x14ac:dyDescent="0.2">
      <c r="A97" s="152"/>
      <c r="B97" s="153"/>
      <c r="C97" s="153"/>
      <c r="D97" s="153"/>
      <c r="E97" s="153"/>
      <c r="F97" s="153"/>
      <c r="G97" s="153"/>
      <c r="H97" s="154"/>
      <c r="J97" s="78"/>
      <c r="K97" s="79"/>
      <c r="L97" s="78"/>
    </row>
    <row r="98" spans="1:12" x14ac:dyDescent="0.2">
      <c r="A98" s="152"/>
      <c r="B98" s="153"/>
      <c r="C98" s="153"/>
      <c r="D98" s="153"/>
      <c r="E98" s="153"/>
      <c r="F98" s="153"/>
      <c r="G98" s="153"/>
      <c r="H98" s="154"/>
    </row>
    <row r="99" spans="1:12" x14ac:dyDescent="0.2">
      <c r="A99" s="152"/>
      <c r="B99" s="153"/>
      <c r="C99" s="153"/>
      <c r="D99" s="153"/>
      <c r="E99" s="153"/>
      <c r="F99" s="153"/>
      <c r="G99" s="153"/>
      <c r="H99" s="154"/>
    </row>
    <row r="100" spans="1:12" x14ac:dyDescent="0.2">
      <c r="A100" s="152"/>
      <c r="B100" s="153"/>
      <c r="C100" s="153"/>
      <c r="D100" s="153"/>
      <c r="E100" s="153"/>
      <c r="F100" s="153"/>
      <c r="G100" s="153"/>
      <c r="H100" s="154"/>
    </row>
    <row r="101" spans="1:12" x14ac:dyDescent="0.2">
      <c r="A101" s="152"/>
      <c r="B101" s="153"/>
      <c r="C101" s="153"/>
      <c r="D101" s="153"/>
      <c r="E101" s="153"/>
      <c r="F101" s="153"/>
      <c r="G101" s="153"/>
      <c r="H101" s="154"/>
    </row>
    <row r="102" spans="1:12" x14ac:dyDescent="0.2">
      <c r="A102" s="152"/>
      <c r="B102" s="153"/>
      <c r="C102" s="153"/>
      <c r="D102" s="153"/>
      <c r="E102" s="153"/>
      <c r="F102" s="153"/>
      <c r="G102" s="153"/>
      <c r="H102" s="154"/>
    </row>
    <row r="103" spans="1:12" x14ac:dyDescent="0.2">
      <c r="A103" s="152"/>
      <c r="B103" s="153"/>
      <c r="C103" s="153"/>
      <c r="D103" s="153"/>
      <c r="E103" s="153"/>
      <c r="F103" s="153"/>
      <c r="G103" s="153"/>
      <c r="H103" s="154"/>
    </row>
    <row r="104" spans="1:12" x14ac:dyDescent="0.2">
      <c r="A104" s="152"/>
      <c r="B104" s="153"/>
      <c r="C104" s="153"/>
      <c r="D104" s="153"/>
      <c r="E104" s="153"/>
      <c r="F104" s="153"/>
      <c r="G104" s="153"/>
      <c r="H104" s="154"/>
    </row>
    <row r="105" spans="1:12" x14ac:dyDescent="0.2">
      <c r="A105" s="152"/>
      <c r="B105" s="153"/>
      <c r="C105" s="153"/>
      <c r="D105" s="153"/>
      <c r="E105" s="153"/>
      <c r="F105" s="153"/>
      <c r="G105" s="153"/>
      <c r="H105" s="154"/>
    </row>
    <row r="106" spans="1:12" x14ac:dyDescent="0.2">
      <c r="A106" s="152"/>
      <c r="B106" s="153"/>
      <c r="C106" s="153"/>
      <c r="D106" s="153"/>
      <c r="E106" s="153"/>
      <c r="F106" s="153"/>
      <c r="G106" s="153"/>
      <c r="H106" s="154"/>
    </row>
    <row r="107" spans="1:12" x14ac:dyDescent="0.2">
      <c r="A107" s="152"/>
      <c r="B107" s="153"/>
      <c r="C107" s="153"/>
      <c r="D107" s="153"/>
      <c r="E107" s="153"/>
      <c r="F107" s="153"/>
      <c r="G107" s="153"/>
      <c r="H107" s="154"/>
    </row>
    <row r="108" spans="1:12" x14ac:dyDescent="0.2">
      <c r="A108" s="152"/>
      <c r="B108" s="153"/>
      <c r="C108" s="153"/>
      <c r="D108" s="153"/>
      <c r="E108" s="153"/>
      <c r="F108" s="153"/>
      <c r="G108" s="153"/>
      <c r="H108" s="154"/>
    </row>
    <row r="109" spans="1:12" x14ac:dyDescent="0.2">
      <c r="A109" s="152"/>
      <c r="B109" s="153"/>
      <c r="C109" s="153"/>
      <c r="D109" s="153"/>
      <c r="E109" s="153"/>
      <c r="F109" s="153"/>
      <c r="G109" s="153"/>
      <c r="H109" s="154"/>
    </row>
    <row r="110" spans="1:12" x14ac:dyDescent="0.2">
      <c r="A110" s="152"/>
      <c r="B110" s="153"/>
      <c r="C110" s="153"/>
      <c r="D110" s="153"/>
      <c r="E110" s="153"/>
      <c r="F110" s="153"/>
      <c r="G110" s="153"/>
      <c r="H110" s="154"/>
    </row>
    <row r="111" spans="1:12" x14ac:dyDescent="0.2">
      <c r="A111" s="152"/>
      <c r="B111" s="153"/>
      <c r="C111" s="153"/>
      <c r="D111" s="153"/>
      <c r="E111" s="153"/>
      <c r="F111" s="153"/>
      <c r="G111" s="153"/>
      <c r="H111" s="154"/>
    </row>
    <row r="112" spans="1:12"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x14ac:dyDescent="0.2">
      <c r="A119" s="152"/>
      <c r="B119" s="153"/>
      <c r="C119" s="153"/>
      <c r="D119" s="153"/>
      <c r="E119" s="153"/>
      <c r="F119" s="153"/>
      <c r="G119" s="153"/>
      <c r="H119" s="154"/>
    </row>
    <row r="120" spans="1:8" ht="15" thickBot="1" x14ac:dyDescent="0.25">
      <c r="A120" s="155"/>
      <c r="B120" s="156"/>
      <c r="C120" s="156"/>
      <c r="D120" s="156"/>
      <c r="E120" s="156"/>
      <c r="F120" s="156"/>
      <c r="G120" s="156"/>
      <c r="H120" s="157"/>
    </row>
  </sheetData>
  <mergeCells count="17">
    <mergeCell ref="J87:K87"/>
    <mergeCell ref="A5:B5"/>
    <mergeCell ref="A7:A15"/>
    <mergeCell ref="H15:L15"/>
    <mergeCell ref="H17:L17"/>
    <mergeCell ref="A28:B28"/>
    <mergeCell ref="A30:A66"/>
    <mergeCell ref="A71:B71"/>
    <mergeCell ref="J80:K80"/>
    <mergeCell ref="J81:K81"/>
    <mergeCell ref="J85:K85"/>
    <mergeCell ref="J86:K86"/>
    <mergeCell ref="J88:K88"/>
    <mergeCell ref="J89:K89"/>
    <mergeCell ref="J90:K90"/>
    <mergeCell ref="J92:K92"/>
    <mergeCell ref="A96:H120"/>
  </mergeCells>
  <dataValidations count="4">
    <dataValidation type="list" allowBlank="1" showInputMessage="1" showErrorMessage="1" sqref="E64:E66 D30:D66 D12:D13 D16:D28" xr:uid="{A854F0F5-0D82-4FF1-83F1-3F7A3D743B0C}">
      <formula1>Variables</formula1>
    </dataValidation>
    <dataValidation type="list" allowBlank="1" showInputMessage="1" showErrorMessage="1" sqref="G30:G64 G12:G13 G16:G18 G25:G28" xr:uid="{40C18CF1-7585-401E-85C5-68288786AAB2}">
      <formula1>"Fixed,Variable"</formula1>
    </dataValidation>
    <dataValidation type="list" allowBlank="1" showInputMessage="1" showErrorMessage="1" sqref="E32:F46" xr:uid="{EB29307A-1877-47ED-8361-A70F90F44411}">
      <formula1>INDIRECT(IFERROR(RIGHT($B32,LEN($B32)-FIND(" ",$B32)),$B32)&amp;"Subs")</formula1>
    </dataValidation>
    <dataValidation type="list" allowBlank="1" showInputMessage="1" showErrorMessage="1" sqref="E30:F31" xr:uid="{F163BDB4-AF45-40C1-BB42-6A0BF43D9861}">
      <formula1>INDIRECT(IFERROR(RIGHT(#REF!,LEN(#REF!)-FIND(" ",#REF!)),#REF!)&amp;"Subs")</formula1>
    </dataValidation>
  </dataValidations>
  <hyperlinks>
    <hyperlink ref="F3" location="'TITLE PAGE'!A1" display="Back to title page" xr:uid="{60923381-D412-42FB-885A-D66C14145B6F}"/>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6BBBB-805D-4391-B5AC-7F70023C2F2D}">
  <dimension ref="A1:CO120"/>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220</v>
      </c>
      <c r="C8" t="s">
        <v>221</v>
      </c>
      <c r="D8" s="27" t="s">
        <v>104</v>
      </c>
      <c r="E8" s="28"/>
      <c r="F8" s="28"/>
      <c r="G8" s="29" t="s">
        <v>105</v>
      </c>
      <c r="H8" s="30"/>
      <c r="I8" s="31"/>
      <c r="J8" s="31"/>
      <c r="K8" s="31"/>
      <c r="L8" s="31"/>
      <c r="M8" s="32"/>
      <c r="N8" s="118">
        <f>('[1]2030 onwards to 2080'!$E$23/5/1000000)*'[1]2030 onwards to 2080'!$H$4</f>
        <v>4.0297548617685829E-2</v>
      </c>
      <c r="O8" s="118">
        <f>('[1]2030 onwards to 2080'!$E$23/5/1000000)*'[1]2030 onwards to 2080'!$H$4</f>
        <v>4.0297548617685829E-2</v>
      </c>
      <c r="P8" s="118">
        <f>('[1]2030 onwards to 2080'!$E$23/5/1000000)*'[1]2030 onwards to 2080'!$H$4</f>
        <v>4.0297548617685829E-2</v>
      </c>
      <c r="Q8" s="118">
        <f>('[1]2030 onwards to 2080'!$E$23/5/1000000)*'[1]2030 onwards to 2080'!$H$4</f>
        <v>4.0297548617685829E-2</v>
      </c>
      <c r="R8" s="118">
        <f>('[1]2030 onwards to 2080'!$E$23/5/1000000)*'[1]2030 onwards to 2080'!$H$4</f>
        <v>4.0297548617685829E-2</v>
      </c>
      <c r="S8" s="118">
        <f>('[1]2030 onwards to 2080'!$J$23/5/1000000)*'[1]2030 onwards to 2080'!$H$4</f>
        <v>3.7476720214447819E-2</v>
      </c>
      <c r="T8" s="118">
        <f>('[1]2030 onwards to 2080'!$J$23/5/1000000)*'[1]2030 onwards to 2080'!$H$4</f>
        <v>3.7476720214447819E-2</v>
      </c>
      <c r="U8" s="118">
        <f>('[1]2030 onwards to 2080'!$J$23/5/1000000)*'[1]2030 onwards to 2080'!$H$4</f>
        <v>3.7476720214447819E-2</v>
      </c>
      <c r="V8" s="118">
        <f>('[1]2030 onwards to 2080'!$J$23/5/1000000)*'[1]2030 onwards to 2080'!$H$4</f>
        <v>3.7476720214447819E-2</v>
      </c>
      <c r="W8" s="118">
        <f>('[1]2030 onwards to 2080'!$J$23/5/1000000)*'[1]2030 onwards to 2080'!$H$4</f>
        <v>3.7476720214447819E-2</v>
      </c>
      <c r="X8" s="118">
        <f>('[1]2030 onwards to 2080'!$P$23/5/1000000)*'[1]2030 onwards to 2080'!$H$4</f>
        <v>3.4853349799436467E-2</v>
      </c>
      <c r="Y8" s="118">
        <f>('[1]2030 onwards to 2080'!$P$23/5/1000000)*'[1]2030 onwards to 2080'!$H$4</f>
        <v>3.4853349799436467E-2</v>
      </c>
      <c r="Z8" s="118">
        <f>('[1]2030 onwards to 2080'!$P$23/5/1000000)*'[1]2030 onwards to 2080'!$H$4</f>
        <v>3.4853349799436467E-2</v>
      </c>
      <c r="AA8" s="118">
        <f>('[1]2030 onwards to 2080'!$P$23/5/1000000)*'[1]2030 onwards to 2080'!$H$4</f>
        <v>3.4853349799436467E-2</v>
      </c>
      <c r="AB8" s="118">
        <f>('[1]2030 onwards to 2080'!$P$23/5/1000000)*'[1]2030 onwards to 2080'!$H$4</f>
        <v>3.4853349799436467E-2</v>
      </c>
      <c r="AC8" s="118">
        <f>('[1]2030 onwards to 2080'!$V$23/5/1000000)*'[1]2030 onwards to 2080'!$H$4</f>
        <v>3.3110682309464644E-2</v>
      </c>
      <c r="AD8" s="118">
        <f>('[1]2030 onwards to 2080'!$V$23/5/1000000)*'[1]2030 onwards to 2080'!$H$4</f>
        <v>3.3110682309464644E-2</v>
      </c>
      <c r="AE8" s="118">
        <f>('[1]2030 onwards to 2080'!$V$23/5/1000000)*'[1]2030 onwards to 2080'!$H$4</f>
        <v>3.3110682309464644E-2</v>
      </c>
      <c r="AF8" s="118">
        <f>('[1]2030 onwards to 2080'!$V$23/5/1000000)*'[1]2030 onwards to 2080'!$H$4</f>
        <v>3.3110682309464644E-2</v>
      </c>
      <c r="AG8" s="118">
        <f>('[1]2030 onwards to 2080'!$V$23/5/1000000)*'[1]2030 onwards to 2080'!$H$4</f>
        <v>3.3110682309464644E-2</v>
      </c>
      <c r="AH8" s="118">
        <f>('[1]2030 onwards to 2080'!$AB$23/5/1000000)*'[1]2030 onwards to 2080'!$H$4</f>
        <v>3.1786255017086061E-2</v>
      </c>
      <c r="AI8" s="118">
        <f>('[1]2030 onwards to 2080'!$AB$23/5/1000000)*'[1]2030 onwards to 2080'!$H$4</f>
        <v>3.1786255017086061E-2</v>
      </c>
      <c r="AJ8" s="118">
        <f>('[1]2030 onwards to 2080'!$AB$23/5/1000000)*'[1]2030 onwards to 2080'!$H$4</f>
        <v>3.1786255017086061E-2</v>
      </c>
      <c r="AK8" s="118">
        <f>('[1]2030 onwards to 2080'!$AB$23/5/1000000)*'[1]2030 onwards to 2080'!$H$4</f>
        <v>3.1786255017086061E-2</v>
      </c>
      <c r="AL8" s="118">
        <f>('[1]2030 onwards to 2080'!$AB$23/5/1000000)*'[1]2030 onwards to 2080'!$H$4</f>
        <v>3.1786255017086061E-2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2"/>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2"/>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2"/>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2"/>
      <c r="N14" s="41">
        <f>IF((N8+N9)*N11&lt;&gt;0,(N8+N9)*N11,"")</f>
        <v>3.8934829582305153E-2</v>
      </c>
      <c r="O14" s="41">
        <f t="shared" ref="O14:BQ14" si="3">IF((O8+O9)*O11&lt;&gt;0,(O8+O9)*O11,"")</f>
        <v>3.8934829582305153E-2</v>
      </c>
      <c r="P14" s="41">
        <f t="shared" si="3"/>
        <v>3.8934829582305153E-2</v>
      </c>
      <c r="Q14" s="41">
        <f>IF((Q8+Q9)*Q11&lt;&gt;0,(Q8+Q9)*Q11,"")</f>
        <v>3.8934829582305153E-2</v>
      </c>
      <c r="R14" s="41">
        <f t="shared" si="3"/>
        <v>3.8934829582305153E-2</v>
      </c>
      <c r="S14" s="41">
        <f t="shared" si="3"/>
        <v>3.6209391511543787E-2</v>
      </c>
      <c r="T14" s="41">
        <f>IF((T8+T9)*T11&lt;&gt;0,(T8+T9)*T11,"")</f>
        <v>3.6209391511543787E-2</v>
      </c>
      <c r="U14" s="41">
        <f t="shared" si="3"/>
        <v>3.6209391511543787E-2</v>
      </c>
      <c r="V14" s="41">
        <f t="shared" si="3"/>
        <v>3.6209391511543787E-2</v>
      </c>
      <c r="W14" s="41">
        <f t="shared" si="3"/>
        <v>3.6209391511543787E-2</v>
      </c>
      <c r="X14" s="41">
        <f t="shared" si="3"/>
        <v>3.3674734105735717E-2</v>
      </c>
      <c r="Y14" s="41">
        <f t="shared" si="3"/>
        <v>3.3674734105735717E-2</v>
      </c>
      <c r="Z14" s="41">
        <f t="shared" si="3"/>
        <v>3.3674734105735717E-2</v>
      </c>
      <c r="AA14" s="41">
        <f t="shared" si="3"/>
        <v>3.3674734105735717E-2</v>
      </c>
      <c r="AB14" s="41">
        <f t="shared" si="3"/>
        <v>3.3674734105735717E-2</v>
      </c>
      <c r="AC14" s="41">
        <f t="shared" si="3"/>
        <v>3.1990997400448931E-2</v>
      </c>
      <c r="AD14" s="41">
        <f t="shared" si="3"/>
        <v>3.1990997400448931E-2</v>
      </c>
      <c r="AE14" s="41">
        <f t="shared" si="3"/>
        <v>3.1990997400448931E-2</v>
      </c>
      <c r="AF14" s="41">
        <f t="shared" si="3"/>
        <v>3.1990997400448931E-2</v>
      </c>
      <c r="AG14" s="41">
        <f t="shared" si="3"/>
        <v>3.1990997400448931E-2</v>
      </c>
      <c r="AH14" s="41">
        <f t="shared" si="3"/>
        <v>3.0711357504430978E-2</v>
      </c>
      <c r="AI14" s="41">
        <f t="shared" si="3"/>
        <v>3.0711357504430978E-2</v>
      </c>
      <c r="AJ14" s="41">
        <f t="shared" si="3"/>
        <v>3.0711357504430978E-2</v>
      </c>
      <c r="AK14" s="41">
        <f t="shared" si="3"/>
        <v>3.0711357504430978E-2</v>
      </c>
      <c r="AL14" s="41">
        <f t="shared" si="3"/>
        <v>3.0711357504430978E-2</v>
      </c>
      <c r="AM14" s="41" t="str">
        <f>IF((AM8+AM9)*AM11&lt;&gt;0,(AM8+AM9)*AM11,"")</f>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ref="BR14:BT14" si="4">IF((DF8+BR9)*BR11&lt;&gt;0,(DF8+BR9)*BR11,"")</f>
        <v/>
      </c>
      <c r="BS14" s="41" t="str">
        <f t="shared" si="4"/>
        <v/>
      </c>
      <c r="BT14" s="41" t="str">
        <f t="shared" si="4"/>
        <v/>
      </c>
      <c r="BU14" s="41" t="str">
        <f>IF((BP8+BU9)*BU11&lt;&gt;0,(BP8+BU9)*BU11,"")</f>
        <v/>
      </c>
      <c r="BV14" s="41" t="str">
        <f t="shared" ref="BV14:CO14" si="5">IF((BV8+BV9)*BV11&lt;&gt;0,(BV8+BV9)*BV11,"")</f>
        <v/>
      </c>
      <c r="BW14" s="41" t="str">
        <f t="shared" si="5"/>
        <v/>
      </c>
      <c r="BX14" s="41" t="str">
        <f t="shared" si="5"/>
        <v/>
      </c>
      <c r="BY14" s="41" t="str">
        <f t="shared" si="5"/>
        <v/>
      </c>
      <c r="BZ14" s="41" t="str">
        <f t="shared" si="5"/>
        <v/>
      </c>
      <c r="CA14" s="41" t="str">
        <f t="shared" si="5"/>
        <v/>
      </c>
      <c r="CB14" s="41" t="str">
        <f t="shared" si="5"/>
        <v/>
      </c>
      <c r="CC14" s="41" t="str">
        <f t="shared" si="5"/>
        <v/>
      </c>
      <c r="CD14" s="41" t="str">
        <f t="shared" si="5"/>
        <v/>
      </c>
      <c r="CE14" s="41" t="str">
        <f t="shared" si="5"/>
        <v/>
      </c>
      <c r="CF14" s="41" t="str">
        <f t="shared" si="5"/>
        <v/>
      </c>
      <c r="CG14" s="41" t="str">
        <f t="shared" si="5"/>
        <v/>
      </c>
      <c r="CH14" s="41" t="str">
        <f t="shared" si="5"/>
        <v/>
      </c>
      <c r="CI14" s="41" t="str">
        <f t="shared" si="5"/>
        <v/>
      </c>
      <c r="CJ14" s="41" t="str">
        <f t="shared" si="5"/>
        <v/>
      </c>
      <c r="CK14" s="41" t="str">
        <f t="shared" si="5"/>
        <v/>
      </c>
      <c r="CL14" s="41" t="str">
        <f t="shared" si="5"/>
        <v/>
      </c>
      <c r="CM14" s="41" t="str">
        <f t="shared" si="5"/>
        <v/>
      </c>
      <c r="CN14" s="41" t="str">
        <f t="shared" si="5"/>
        <v/>
      </c>
      <c r="CO14" s="42" t="str">
        <f t="shared" si="5"/>
        <v/>
      </c>
    </row>
    <row r="15" spans="1:93" s="43" customFormat="1" ht="15.75" thickBot="1" x14ac:dyDescent="0.25">
      <c r="A15" s="162"/>
      <c r="B15" s="36"/>
      <c r="C15" s="37"/>
      <c r="D15" s="38" t="s">
        <v>114</v>
      </c>
      <c r="E15" s="37"/>
      <c r="F15" s="37"/>
      <c r="G15" s="37" t="s">
        <v>101</v>
      </c>
      <c r="H15" s="163">
        <f>IF(SUM($M$14:$CO$14)&lt;&gt;0,SUM($M$14:$CO$14),"")</f>
        <v>0.85760655052232315</v>
      </c>
      <c r="I15" s="164"/>
      <c r="J15" s="164"/>
      <c r="K15" s="164"/>
      <c r="L15" s="165"/>
    </row>
    <row r="16" spans="1:93" s="43" customFormat="1" ht="15.75" thickBot="1" x14ac:dyDescent="0.25">
      <c r="A16" s="44"/>
      <c r="B16" s="45"/>
      <c r="C16" s="45"/>
      <c r="D16" s="46"/>
      <c r="E16" s="45"/>
      <c r="F16" s="45"/>
      <c r="G16" s="45"/>
      <c r="H16" s="47">
        <f>H15</f>
        <v>0.85760655052232315</v>
      </c>
      <c r="I16" s="48"/>
    </row>
    <row r="17" spans="1:93" s="43" customFormat="1" ht="15.75" thickBot="1" x14ac:dyDescent="0.25">
      <c r="A17" s="44"/>
      <c r="B17" s="45"/>
      <c r="C17" s="45"/>
      <c r="D17" s="46"/>
      <c r="E17" s="45"/>
      <c r="F17" s="45"/>
      <c r="G17" s="45"/>
      <c r="H17" s="163">
        <f>IF(SUM($M$14:$AL$14)&lt;&gt;0,SUM($M$14:$AL$14),"")</f>
        <v>0.85760655052232315</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0.85760655052232315</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6">+O7+N22</f>
        <v>0</v>
      </c>
      <c r="P20" s="134">
        <f t="shared" si="6"/>
        <v>0</v>
      </c>
      <c r="Q20" s="134">
        <f t="shared" si="6"/>
        <v>0</v>
      </c>
      <c r="R20" s="134">
        <f t="shared" si="6"/>
        <v>0</v>
      </c>
      <c r="S20" s="134">
        <f t="shared" si="6"/>
        <v>0</v>
      </c>
      <c r="T20" s="134">
        <f t="shared" si="6"/>
        <v>0</v>
      </c>
      <c r="U20" s="134">
        <f t="shared" si="6"/>
        <v>0</v>
      </c>
      <c r="V20" s="134">
        <f t="shared" si="6"/>
        <v>0</v>
      </c>
      <c r="W20" s="134">
        <f t="shared" si="6"/>
        <v>0</v>
      </c>
      <c r="X20" s="134">
        <f t="shared" si="6"/>
        <v>0</v>
      </c>
      <c r="Y20" s="134">
        <f t="shared" si="6"/>
        <v>0</v>
      </c>
      <c r="Z20" s="134">
        <f t="shared" si="6"/>
        <v>0</v>
      </c>
      <c r="AA20" s="134">
        <f t="shared" si="6"/>
        <v>0</v>
      </c>
      <c r="AB20" s="134">
        <f t="shared" si="6"/>
        <v>0</v>
      </c>
      <c r="AC20" s="134">
        <f t="shared" si="6"/>
        <v>0</v>
      </c>
      <c r="AD20" s="134">
        <f t="shared" si="6"/>
        <v>0</v>
      </c>
      <c r="AE20" s="134">
        <f t="shared" si="6"/>
        <v>0</v>
      </c>
      <c r="AF20" s="134">
        <f t="shared" si="6"/>
        <v>0</v>
      </c>
      <c r="AG20" s="134">
        <f t="shared" si="6"/>
        <v>0</v>
      </c>
      <c r="AH20" s="134">
        <f t="shared" si="6"/>
        <v>0</v>
      </c>
      <c r="AI20" s="134">
        <f t="shared" si="6"/>
        <v>0</v>
      </c>
      <c r="AJ20" s="134">
        <f t="shared" si="6"/>
        <v>0</v>
      </c>
      <c r="AK20" s="134">
        <f t="shared" si="6"/>
        <v>0</v>
      </c>
      <c r="AL20" s="134">
        <f t="shared" si="6"/>
        <v>0</v>
      </c>
      <c r="AM20" s="134">
        <f t="shared" si="6"/>
        <v>0</v>
      </c>
      <c r="AN20" s="134">
        <f t="shared" si="6"/>
        <v>0</v>
      </c>
      <c r="AO20" s="134">
        <f t="shared" si="6"/>
        <v>0</v>
      </c>
      <c r="AP20" s="134">
        <f t="shared" si="6"/>
        <v>0</v>
      </c>
      <c r="AQ20" s="134">
        <f t="shared" si="6"/>
        <v>0</v>
      </c>
      <c r="AR20" s="134">
        <f t="shared" si="6"/>
        <v>0</v>
      </c>
      <c r="AS20" s="134">
        <f t="shared" si="6"/>
        <v>0</v>
      </c>
      <c r="AT20" s="134">
        <f t="shared" si="6"/>
        <v>0</v>
      </c>
      <c r="AU20" s="134">
        <f t="shared" si="6"/>
        <v>0</v>
      </c>
      <c r="AV20" s="134">
        <f t="shared" si="6"/>
        <v>0</v>
      </c>
      <c r="AW20" s="134">
        <f t="shared" si="6"/>
        <v>0</v>
      </c>
      <c r="AX20" s="134">
        <f t="shared" si="6"/>
        <v>0</v>
      </c>
      <c r="AY20" s="134">
        <f t="shared" si="6"/>
        <v>0</v>
      </c>
      <c r="AZ20" s="134">
        <f t="shared" si="6"/>
        <v>0</v>
      </c>
      <c r="BA20" s="134">
        <f t="shared" si="6"/>
        <v>0</v>
      </c>
      <c r="BB20" s="134">
        <f t="shared" si="6"/>
        <v>0</v>
      </c>
      <c r="BC20" s="134">
        <f t="shared" si="6"/>
        <v>0</v>
      </c>
      <c r="BD20" s="134">
        <f t="shared" si="6"/>
        <v>0</v>
      </c>
      <c r="BE20" s="134">
        <f t="shared" si="6"/>
        <v>0</v>
      </c>
      <c r="BF20" s="134">
        <f t="shared" si="6"/>
        <v>0</v>
      </c>
      <c r="BG20" s="134">
        <f t="shared" si="6"/>
        <v>0</v>
      </c>
      <c r="BH20" s="134">
        <f t="shared" si="6"/>
        <v>0</v>
      </c>
      <c r="BI20" s="134">
        <f t="shared" si="6"/>
        <v>0</v>
      </c>
      <c r="BJ20" s="134">
        <f t="shared" si="6"/>
        <v>0</v>
      </c>
      <c r="BK20" s="134">
        <f t="shared" si="6"/>
        <v>0</v>
      </c>
      <c r="BL20" s="134">
        <f t="shared" si="6"/>
        <v>0</v>
      </c>
      <c r="BM20" s="134">
        <f t="shared" si="6"/>
        <v>0</v>
      </c>
      <c r="BN20" s="134">
        <f t="shared" si="6"/>
        <v>0</v>
      </c>
      <c r="BO20" s="134">
        <f t="shared" si="6"/>
        <v>0</v>
      </c>
      <c r="BP20" s="134">
        <f t="shared" si="6"/>
        <v>0</v>
      </c>
      <c r="BQ20" s="134">
        <f t="shared" si="6"/>
        <v>0</v>
      </c>
      <c r="BR20" s="134">
        <f t="shared" si="6"/>
        <v>0</v>
      </c>
      <c r="BS20" s="134">
        <f t="shared" si="6"/>
        <v>0</v>
      </c>
      <c r="BT20" s="134">
        <f t="shared" si="6"/>
        <v>0</v>
      </c>
      <c r="BU20" s="134">
        <f t="shared" si="6"/>
        <v>0</v>
      </c>
      <c r="BV20" s="134">
        <f t="shared" si="6"/>
        <v>0</v>
      </c>
      <c r="BW20" s="134">
        <f t="shared" si="6"/>
        <v>0</v>
      </c>
      <c r="BX20" s="134">
        <f t="shared" si="6"/>
        <v>0</v>
      </c>
      <c r="BY20" s="134">
        <f t="shared" si="6"/>
        <v>0</v>
      </c>
      <c r="BZ20" s="134">
        <f t="shared" si="6"/>
        <v>0</v>
      </c>
      <c r="CA20" s="134">
        <f t="shared" ref="CA20:CO20" si="7">+CA7+BZ22</f>
        <v>0</v>
      </c>
      <c r="CB20" s="134">
        <f t="shared" si="7"/>
        <v>0</v>
      </c>
      <c r="CC20" s="134">
        <f t="shared" si="7"/>
        <v>0</v>
      </c>
      <c r="CD20" s="134">
        <f t="shared" si="7"/>
        <v>0</v>
      </c>
      <c r="CE20" s="134">
        <f t="shared" si="7"/>
        <v>0</v>
      </c>
      <c r="CF20" s="134">
        <f t="shared" si="7"/>
        <v>0</v>
      </c>
      <c r="CG20" s="134">
        <f t="shared" si="7"/>
        <v>0</v>
      </c>
      <c r="CH20" s="134">
        <f t="shared" si="7"/>
        <v>0</v>
      </c>
      <c r="CI20" s="134">
        <f t="shared" si="7"/>
        <v>0</v>
      </c>
      <c r="CJ20" s="134">
        <f t="shared" si="7"/>
        <v>0</v>
      </c>
      <c r="CK20" s="134">
        <f t="shared" si="7"/>
        <v>0</v>
      </c>
      <c r="CL20" s="134">
        <f t="shared" si="7"/>
        <v>0</v>
      </c>
      <c r="CM20" s="134">
        <f t="shared" si="7"/>
        <v>0</v>
      </c>
      <c r="CN20" s="134">
        <f t="shared" si="7"/>
        <v>0</v>
      </c>
      <c r="CO20" s="134">
        <f t="shared" si="7"/>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8">MIN(IF(N20=0,0,+N7/$F21)+M21,N20)</f>
        <v>0</v>
      </c>
      <c r="O21" s="135">
        <f t="shared" si="8"/>
        <v>0</v>
      </c>
      <c r="P21" s="135">
        <f t="shared" si="8"/>
        <v>0</v>
      </c>
      <c r="Q21" s="135">
        <f t="shared" si="8"/>
        <v>0</v>
      </c>
      <c r="R21" s="135">
        <f t="shared" si="8"/>
        <v>0</v>
      </c>
      <c r="S21" s="135">
        <f t="shared" si="8"/>
        <v>0</v>
      </c>
      <c r="T21" s="135">
        <f t="shared" si="8"/>
        <v>0</v>
      </c>
      <c r="U21" s="135">
        <f t="shared" si="8"/>
        <v>0</v>
      </c>
      <c r="V21" s="135">
        <f t="shared" si="8"/>
        <v>0</v>
      </c>
      <c r="W21" s="135">
        <f t="shared" si="8"/>
        <v>0</v>
      </c>
      <c r="X21" s="135">
        <f t="shared" si="8"/>
        <v>0</v>
      </c>
      <c r="Y21" s="135">
        <f t="shared" si="8"/>
        <v>0</v>
      </c>
      <c r="Z21" s="135">
        <f t="shared" si="8"/>
        <v>0</v>
      </c>
      <c r="AA21" s="135">
        <f t="shared" si="8"/>
        <v>0</v>
      </c>
      <c r="AB21" s="135">
        <f t="shared" si="8"/>
        <v>0</v>
      </c>
      <c r="AC21" s="135">
        <f t="shared" si="8"/>
        <v>0</v>
      </c>
      <c r="AD21" s="135">
        <f t="shared" si="8"/>
        <v>0</v>
      </c>
      <c r="AE21" s="135">
        <f t="shared" si="8"/>
        <v>0</v>
      </c>
      <c r="AF21" s="135">
        <f t="shared" si="8"/>
        <v>0</v>
      </c>
      <c r="AG21" s="135">
        <f t="shared" si="8"/>
        <v>0</v>
      </c>
      <c r="AH21" s="135">
        <f t="shared" si="8"/>
        <v>0</v>
      </c>
      <c r="AI21" s="135">
        <f t="shared" si="8"/>
        <v>0</v>
      </c>
      <c r="AJ21" s="135">
        <f t="shared" si="8"/>
        <v>0</v>
      </c>
      <c r="AK21" s="135">
        <f t="shared" si="8"/>
        <v>0</v>
      </c>
      <c r="AL21" s="135">
        <f t="shared" si="8"/>
        <v>0</v>
      </c>
      <c r="AM21" s="135">
        <f t="shared" si="8"/>
        <v>0</v>
      </c>
      <c r="AN21" s="135">
        <f t="shared" si="8"/>
        <v>0</v>
      </c>
      <c r="AO21" s="135">
        <f t="shared" si="8"/>
        <v>0</v>
      </c>
      <c r="AP21" s="135">
        <f t="shared" si="8"/>
        <v>0</v>
      </c>
      <c r="AQ21" s="135">
        <f t="shared" si="8"/>
        <v>0</v>
      </c>
      <c r="AR21" s="135">
        <f t="shared" si="8"/>
        <v>0</v>
      </c>
      <c r="AS21" s="135">
        <f t="shared" si="8"/>
        <v>0</v>
      </c>
      <c r="AT21" s="135">
        <f t="shared" si="8"/>
        <v>0</v>
      </c>
      <c r="AU21" s="135">
        <f t="shared" si="8"/>
        <v>0</v>
      </c>
      <c r="AV21" s="135">
        <f t="shared" si="8"/>
        <v>0</v>
      </c>
      <c r="AW21" s="135">
        <f t="shared" si="8"/>
        <v>0</v>
      </c>
      <c r="AX21" s="135">
        <f t="shared" si="8"/>
        <v>0</v>
      </c>
      <c r="AY21" s="135">
        <f t="shared" si="8"/>
        <v>0</v>
      </c>
      <c r="AZ21" s="135">
        <f t="shared" si="8"/>
        <v>0</v>
      </c>
      <c r="BA21" s="135">
        <f t="shared" si="8"/>
        <v>0</v>
      </c>
      <c r="BB21" s="135">
        <f t="shared" si="8"/>
        <v>0</v>
      </c>
      <c r="BC21" s="135">
        <f t="shared" si="8"/>
        <v>0</v>
      </c>
      <c r="BD21" s="135">
        <f t="shared" si="8"/>
        <v>0</v>
      </c>
      <c r="BE21" s="135">
        <f t="shared" si="8"/>
        <v>0</v>
      </c>
      <c r="BF21" s="135">
        <f t="shared" si="8"/>
        <v>0</v>
      </c>
      <c r="BG21" s="135">
        <f t="shared" si="8"/>
        <v>0</v>
      </c>
      <c r="BH21" s="135">
        <f t="shared" si="8"/>
        <v>0</v>
      </c>
      <c r="BI21" s="135">
        <f t="shared" si="8"/>
        <v>0</v>
      </c>
      <c r="BJ21" s="135">
        <f t="shared" si="8"/>
        <v>0</v>
      </c>
      <c r="BK21" s="135">
        <f t="shared" si="8"/>
        <v>0</v>
      </c>
      <c r="BL21" s="135">
        <f t="shared" si="8"/>
        <v>0</v>
      </c>
      <c r="BM21" s="135">
        <f t="shared" si="8"/>
        <v>0</v>
      </c>
      <c r="BN21" s="135">
        <f t="shared" si="8"/>
        <v>0</v>
      </c>
      <c r="BO21" s="135">
        <f t="shared" si="8"/>
        <v>0</v>
      </c>
      <c r="BP21" s="135">
        <f t="shared" si="8"/>
        <v>0</v>
      </c>
      <c r="BQ21" s="135">
        <f t="shared" si="8"/>
        <v>0</v>
      </c>
      <c r="BR21" s="135">
        <f t="shared" si="8"/>
        <v>0</v>
      </c>
      <c r="BS21" s="135">
        <f t="shared" si="8"/>
        <v>0</v>
      </c>
      <c r="BT21" s="135">
        <f t="shared" si="8"/>
        <v>0</v>
      </c>
      <c r="BU21" s="135">
        <f t="shared" si="8"/>
        <v>0</v>
      </c>
      <c r="BV21" s="135">
        <f t="shared" si="8"/>
        <v>0</v>
      </c>
      <c r="BW21" s="135">
        <f t="shared" si="8"/>
        <v>0</v>
      </c>
      <c r="BX21" s="135">
        <f t="shared" si="8"/>
        <v>0</v>
      </c>
      <c r="BY21" s="135">
        <f t="shared" si="8"/>
        <v>0</v>
      </c>
      <c r="BZ21" s="135">
        <f t="shared" ref="BZ21:CO21" si="9">MIN(IF(BZ20=0,0,+BZ7/$F21)+BY21,BZ20)</f>
        <v>0</v>
      </c>
      <c r="CA21" s="135">
        <f t="shared" si="9"/>
        <v>0</v>
      </c>
      <c r="CB21" s="135">
        <f t="shared" si="9"/>
        <v>0</v>
      </c>
      <c r="CC21" s="135">
        <f t="shared" si="9"/>
        <v>0</v>
      </c>
      <c r="CD21" s="135">
        <f t="shared" si="9"/>
        <v>0</v>
      </c>
      <c r="CE21" s="135">
        <f t="shared" si="9"/>
        <v>0</v>
      </c>
      <c r="CF21" s="135">
        <f t="shared" si="9"/>
        <v>0</v>
      </c>
      <c r="CG21" s="135">
        <f t="shared" si="9"/>
        <v>0</v>
      </c>
      <c r="CH21" s="135">
        <f t="shared" si="9"/>
        <v>0</v>
      </c>
      <c r="CI21" s="135">
        <f t="shared" si="9"/>
        <v>0</v>
      </c>
      <c r="CJ21" s="135">
        <f t="shared" si="9"/>
        <v>0</v>
      </c>
      <c r="CK21" s="135">
        <f t="shared" si="9"/>
        <v>0</v>
      </c>
      <c r="CL21" s="135">
        <f t="shared" si="9"/>
        <v>0</v>
      </c>
      <c r="CM21" s="135">
        <f t="shared" si="9"/>
        <v>0</v>
      </c>
      <c r="CN21" s="135">
        <f t="shared" si="9"/>
        <v>0</v>
      </c>
      <c r="CO21" s="135">
        <f t="shared" si="9"/>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10">+O20-O21</f>
        <v>0</v>
      </c>
      <c r="P22" s="135">
        <f t="shared" si="10"/>
        <v>0</v>
      </c>
      <c r="Q22" s="135">
        <f t="shared" si="10"/>
        <v>0</v>
      </c>
      <c r="R22" s="135">
        <f t="shared" si="10"/>
        <v>0</v>
      </c>
      <c r="S22" s="135">
        <f t="shared" si="10"/>
        <v>0</v>
      </c>
      <c r="T22" s="135">
        <f t="shared" si="10"/>
        <v>0</v>
      </c>
      <c r="U22" s="135">
        <f t="shared" si="10"/>
        <v>0</v>
      </c>
      <c r="V22" s="135">
        <f t="shared" si="10"/>
        <v>0</v>
      </c>
      <c r="W22" s="135">
        <f t="shared" si="10"/>
        <v>0</v>
      </c>
      <c r="X22" s="135">
        <f t="shared" si="10"/>
        <v>0</v>
      </c>
      <c r="Y22" s="135">
        <f t="shared" si="10"/>
        <v>0</v>
      </c>
      <c r="Z22" s="135">
        <f t="shared" si="10"/>
        <v>0</v>
      </c>
      <c r="AA22" s="135">
        <f t="shared" si="10"/>
        <v>0</v>
      </c>
      <c r="AB22" s="135">
        <f t="shared" si="10"/>
        <v>0</v>
      </c>
      <c r="AC22" s="136">
        <f t="shared" si="10"/>
        <v>0</v>
      </c>
      <c r="AD22" s="136">
        <f t="shared" si="10"/>
        <v>0</v>
      </c>
      <c r="AE22" s="136">
        <f t="shared" si="10"/>
        <v>0</v>
      </c>
      <c r="AF22" s="136">
        <f t="shared" si="10"/>
        <v>0</v>
      </c>
      <c r="AG22" s="136">
        <f t="shared" si="10"/>
        <v>0</v>
      </c>
      <c r="AH22" s="136">
        <f t="shared" si="10"/>
        <v>0</v>
      </c>
      <c r="AI22" s="136">
        <f t="shared" si="10"/>
        <v>0</v>
      </c>
      <c r="AJ22" s="136">
        <f t="shared" si="10"/>
        <v>0</v>
      </c>
      <c r="AK22" s="136">
        <f t="shared" si="10"/>
        <v>0</v>
      </c>
      <c r="AL22" s="136">
        <f t="shared" si="10"/>
        <v>0</v>
      </c>
      <c r="AM22" s="136">
        <f t="shared" si="10"/>
        <v>0</v>
      </c>
      <c r="AN22" s="136">
        <f t="shared" si="10"/>
        <v>0</v>
      </c>
      <c r="AO22" s="136">
        <f t="shared" si="10"/>
        <v>0</v>
      </c>
      <c r="AP22" s="136">
        <f t="shared" si="10"/>
        <v>0</v>
      </c>
      <c r="AQ22" s="136">
        <f t="shared" si="10"/>
        <v>0</v>
      </c>
      <c r="AR22" s="136">
        <f t="shared" si="10"/>
        <v>0</v>
      </c>
      <c r="AS22" s="136">
        <f t="shared" si="10"/>
        <v>0</v>
      </c>
      <c r="AT22" s="136">
        <f t="shared" si="10"/>
        <v>0</v>
      </c>
      <c r="AU22" s="136">
        <f t="shared" si="10"/>
        <v>0</v>
      </c>
      <c r="AV22" s="136">
        <f t="shared" si="10"/>
        <v>0</v>
      </c>
      <c r="AW22" s="136">
        <f t="shared" si="10"/>
        <v>0</v>
      </c>
      <c r="AX22" s="136">
        <f t="shared" si="10"/>
        <v>0</v>
      </c>
      <c r="AY22" s="136">
        <f t="shared" si="10"/>
        <v>0</v>
      </c>
      <c r="AZ22" s="136">
        <f t="shared" si="10"/>
        <v>0</v>
      </c>
      <c r="BA22" s="136">
        <f t="shared" si="10"/>
        <v>0</v>
      </c>
      <c r="BB22" s="136">
        <f t="shared" si="10"/>
        <v>0</v>
      </c>
      <c r="BC22" s="136">
        <f t="shared" si="10"/>
        <v>0</v>
      </c>
      <c r="BD22" s="136">
        <f t="shared" si="10"/>
        <v>0</v>
      </c>
      <c r="BE22" s="136">
        <f t="shared" si="10"/>
        <v>0</v>
      </c>
      <c r="BF22" s="136">
        <f t="shared" si="10"/>
        <v>0</v>
      </c>
      <c r="BG22" s="136">
        <f t="shared" si="10"/>
        <v>0</v>
      </c>
      <c r="BH22" s="136">
        <f t="shared" si="10"/>
        <v>0</v>
      </c>
      <c r="BI22" s="136">
        <f t="shared" si="10"/>
        <v>0</v>
      </c>
      <c r="BJ22" s="136">
        <f t="shared" si="10"/>
        <v>0</v>
      </c>
      <c r="BK22" s="136">
        <f t="shared" si="10"/>
        <v>0</v>
      </c>
      <c r="BL22" s="136">
        <f t="shared" si="10"/>
        <v>0</v>
      </c>
      <c r="BM22" s="136">
        <f t="shared" si="10"/>
        <v>0</v>
      </c>
      <c r="BN22" s="136">
        <f t="shared" si="10"/>
        <v>0</v>
      </c>
      <c r="BO22" s="136">
        <f t="shared" si="10"/>
        <v>0</v>
      </c>
      <c r="BP22" s="136">
        <f t="shared" si="10"/>
        <v>0</v>
      </c>
      <c r="BQ22" s="136">
        <f t="shared" si="10"/>
        <v>0</v>
      </c>
      <c r="BR22" s="136">
        <f t="shared" si="10"/>
        <v>0</v>
      </c>
      <c r="BS22" s="136">
        <f t="shared" si="10"/>
        <v>0</v>
      </c>
      <c r="BT22" s="136">
        <f t="shared" si="10"/>
        <v>0</v>
      </c>
      <c r="BU22" s="136">
        <f t="shared" si="10"/>
        <v>0</v>
      </c>
      <c r="BV22" s="136">
        <f t="shared" si="10"/>
        <v>0</v>
      </c>
      <c r="BW22" s="136">
        <f t="shared" si="10"/>
        <v>0</v>
      </c>
      <c r="BX22" s="136">
        <f t="shared" si="10"/>
        <v>0</v>
      </c>
      <c r="BY22" s="136">
        <f t="shared" si="10"/>
        <v>0</v>
      </c>
      <c r="BZ22" s="136">
        <f t="shared" si="10"/>
        <v>0</v>
      </c>
      <c r="CA22" s="136">
        <f t="shared" ref="CA22:CO22" si="11">+CA20-CA21</f>
        <v>0</v>
      </c>
      <c r="CB22" s="136">
        <f t="shared" si="11"/>
        <v>0</v>
      </c>
      <c r="CC22" s="136">
        <f t="shared" si="11"/>
        <v>0</v>
      </c>
      <c r="CD22" s="136">
        <f t="shared" si="11"/>
        <v>0</v>
      </c>
      <c r="CE22" s="136">
        <f t="shared" si="11"/>
        <v>0</v>
      </c>
      <c r="CF22" s="136">
        <f t="shared" si="11"/>
        <v>0</v>
      </c>
      <c r="CG22" s="136">
        <f t="shared" si="11"/>
        <v>0</v>
      </c>
      <c r="CH22" s="136">
        <f t="shared" si="11"/>
        <v>0</v>
      </c>
      <c r="CI22" s="136">
        <f t="shared" si="11"/>
        <v>0</v>
      </c>
      <c r="CJ22" s="136">
        <f t="shared" si="11"/>
        <v>0</v>
      </c>
      <c r="CK22" s="136">
        <f t="shared" si="11"/>
        <v>0</v>
      </c>
      <c r="CL22" s="136">
        <f t="shared" si="11"/>
        <v>0</v>
      </c>
      <c r="CM22" s="136">
        <f t="shared" si="11"/>
        <v>0</v>
      </c>
      <c r="CN22" s="136">
        <f t="shared" si="11"/>
        <v>0</v>
      </c>
      <c r="CO22" s="136">
        <f t="shared" si="11"/>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2">AVERAGE(O20,O22)</f>
        <v>0</v>
      </c>
      <c r="P23" s="135">
        <f t="shared" si="12"/>
        <v>0</v>
      </c>
      <c r="Q23" s="135">
        <f t="shared" si="12"/>
        <v>0</v>
      </c>
      <c r="R23" s="135">
        <f t="shared" si="12"/>
        <v>0</v>
      </c>
      <c r="S23" s="135">
        <f t="shared" si="12"/>
        <v>0</v>
      </c>
      <c r="T23" s="135">
        <f t="shared" si="12"/>
        <v>0</v>
      </c>
      <c r="U23" s="135">
        <f t="shared" si="12"/>
        <v>0</v>
      </c>
      <c r="V23" s="135">
        <f t="shared" si="12"/>
        <v>0</v>
      </c>
      <c r="W23" s="135">
        <f t="shared" si="12"/>
        <v>0</v>
      </c>
      <c r="X23" s="135">
        <f t="shared" si="12"/>
        <v>0</v>
      </c>
      <c r="Y23" s="135">
        <f t="shared" si="12"/>
        <v>0</v>
      </c>
      <c r="Z23" s="135">
        <f t="shared" si="12"/>
        <v>0</v>
      </c>
      <c r="AA23" s="135">
        <f t="shared" si="12"/>
        <v>0</v>
      </c>
      <c r="AB23" s="135">
        <f t="shared" si="12"/>
        <v>0</v>
      </c>
      <c r="AC23" s="136">
        <f t="shared" si="12"/>
        <v>0</v>
      </c>
      <c r="AD23" s="136">
        <f t="shared" si="12"/>
        <v>0</v>
      </c>
      <c r="AE23" s="136">
        <f t="shared" si="12"/>
        <v>0</v>
      </c>
      <c r="AF23" s="136">
        <f t="shared" si="12"/>
        <v>0</v>
      </c>
      <c r="AG23" s="136">
        <f t="shared" si="12"/>
        <v>0</v>
      </c>
      <c r="AH23" s="136">
        <f t="shared" si="12"/>
        <v>0</v>
      </c>
      <c r="AI23" s="136">
        <f t="shared" si="12"/>
        <v>0</v>
      </c>
      <c r="AJ23" s="136">
        <f t="shared" si="12"/>
        <v>0</v>
      </c>
      <c r="AK23" s="136">
        <f t="shared" si="12"/>
        <v>0</v>
      </c>
      <c r="AL23" s="136">
        <f t="shared" si="12"/>
        <v>0</v>
      </c>
      <c r="AM23" s="136">
        <f t="shared" si="12"/>
        <v>0</v>
      </c>
      <c r="AN23" s="136">
        <f t="shared" si="12"/>
        <v>0</v>
      </c>
      <c r="AO23" s="136">
        <f t="shared" si="12"/>
        <v>0</v>
      </c>
      <c r="AP23" s="136">
        <f t="shared" si="12"/>
        <v>0</v>
      </c>
      <c r="AQ23" s="136">
        <f t="shared" si="12"/>
        <v>0</v>
      </c>
      <c r="AR23" s="136">
        <f t="shared" si="12"/>
        <v>0</v>
      </c>
      <c r="AS23" s="136">
        <f t="shared" si="12"/>
        <v>0</v>
      </c>
      <c r="AT23" s="136">
        <f t="shared" si="12"/>
        <v>0</v>
      </c>
      <c r="AU23" s="136">
        <f t="shared" si="12"/>
        <v>0</v>
      </c>
      <c r="AV23" s="136">
        <f t="shared" si="12"/>
        <v>0</v>
      </c>
      <c r="AW23" s="136">
        <f t="shared" si="12"/>
        <v>0</v>
      </c>
      <c r="AX23" s="136">
        <f t="shared" si="12"/>
        <v>0</v>
      </c>
      <c r="AY23" s="136">
        <f t="shared" si="12"/>
        <v>0</v>
      </c>
      <c r="AZ23" s="136">
        <f t="shared" si="12"/>
        <v>0</v>
      </c>
      <c r="BA23" s="136">
        <f t="shared" si="12"/>
        <v>0</v>
      </c>
      <c r="BB23" s="136">
        <f t="shared" si="12"/>
        <v>0</v>
      </c>
      <c r="BC23" s="136">
        <f t="shared" si="12"/>
        <v>0</v>
      </c>
      <c r="BD23" s="136">
        <f t="shared" si="12"/>
        <v>0</v>
      </c>
      <c r="BE23" s="136">
        <f t="shared" si="12"/>
        <v>0</v>
      </c>
      <c r="BF23" s="136">
        <f t="shared" si="12"/>
        <v>0</v>
      </c>
      <c r="BG23" s="136">
        <f t="shared" si="12"/>
        <v>0</v>
      </c>
      <c r="BH23" s="136">
        <f t="shared" si="12"/>
        <v>0</v>
      </c>
      <c r="BI23" s="136">
        <f t="shared" si="12"/>
        <v>0</v>
      </c>
      <c r="BJ23" s="136">
        <f t="shared" si="12"/>
        <v>0</v>
      </c>
      <c r="BK23" s="136">
        <f t="shared" si="12"/>
        <v>0</v>
      </c>
      <c r="BL23" s="136">
        <f t="shared" si="12"/>
        <v>0</v>
      </c>
      <c r="BM23" s="136">
        <f t="shared" si="12"/>
        <v>0</v>
      </c>
      <c r="BN23" s="136">
        <f t="shared" si="12"/>
        <v>0</v>
      </c>
      <c r="BO23" s="136">
        <f t="shared" si="12"/>
        <v>0</v>
      </c>
      <c r="BP23" s="136">
        <f t="shared" si="12"/>
        <v>0</v>
      </c>
      <c r="BQ23" s="136">
        <f t="shared" si="12"/>
        <v>0</v>
      </c>
      <c r="BR23" s="136">
        <f t="shared" si="12"/>
        <v>0</v>
      </c>
      <c r="BS23" s="136">
        <f t="shared" si="12"/>
        <v>0</v>
      </c>
      <c r="BT23" s="136">
        <f t="shared" si="12"/>
        <v>0</v>
      </c>
      <c r="BU23" s="136">
        <f t="shared" si="12"/>
        <v>0</v>
      </c>
      <c r="BV23" s="136">
        <f t="shared" si="12"/>
        <v>0</v>
      </c>
      <c r="BW23" s="136">
        <f t="shared" si="12"/>
        <v>0</v>
      </c>
      <c r="BX23" s="136">
        <f t="shared" si="12"/>
        <v>0</v>
      </c>
      <c r="BY23" s="136">
        <f t="shared" si="12"/>
        <v>0</v>
      </c>
      <c r="BZ23" s="136">
        <f t="shared" si="12"/>
        <v>0</v>
      </c>
      <c r="CA23" s="136">
        <f t="shared" ref="CA23:CO23" si="13">AVERAGE(CA20,CA22)</f>
        <v>0</v>
      </c>
      <c r="CB23" s="136">
        <f t="shared" si="13"/>
        <v>0</v>
      </c>
      <c r="CC23" s="136">
        <f t="shared" si="13"/>
        <v>0</v>
      </c>
      <c r="CD23" s="136">
        <f t="shared" si="13"/>
        <v>0</v>
      </c>
      <c r="CE23" s="136">
        <f t="shared" si="13"/>
        <v>0</v>
      </c>
      <c r="CF23" s="136">
        <f t="shared" si="13"/>
        <v>0</v>
      </c>
      <c r="CG23" s="136">
        <f t="shared" si="13"/>
        <v>0</v>
      </c>
      <c r="CH23" s="136">
        <f t="shared" si="13"/>
        <v>0</v>
      </c>
      <c r="CI23" s="136">
        <f t="shared" si="13"/>
        <v>0</v>
      </c>
      <c r="CJ23" s="136">
        <f t="shared" si="13"/>
        <v>0</v>
      </c>
      <c r="CK23" s="136">
        <f t="shared" si="13"/>
        <v>0</v>
      </c>
      <c r="CL23" s="136">
        <f t="shared" si="13"/>
        <v>0</v>
      </c>
      <c r="CM23" s="136">
        <f t="shared" si="13"/>
        <v>0</v>
      </c>
      <c r="CN23" s="136">
        <f t="shared" si="13"/>
        <v>0</v>
      </c>
      <c r="CO23" s="136">
        <f t="shared" si="13"/>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4">+O23*$F24+O21</f>
        <v>0</v>
      </c>
      <c r="P24" s="135">
        <f t="shared" si="14"/>
        <v>0</v>
      </c>
      <c r="Q24" s="135">
        <f t="shared" si="14"/>
        <v>0</v>
      </c>
      <c r="R24" s="135">
        <f t="shared" si="14"/>
        <v>0</v>
      </c>
      <c r="S24" s="135">
        <f t="shared" si="14"/>
        <v>0</v>
      </c>
      <c r="T24" s="135">
        <f t="shared" si="14"/>
        <v>0</v>
      </c>
      <c r="U24" s="135">
        <f t="shared" si="14"/>
        <v>0</v>
      </c>
      <c r="V24" s="135">
        <f t="shared" si="14"/>
        <v>0</v>
      </c>
      <c r="W24" s="135">
        <f t="shared" si="14"/>
        <v>0</v>
      </c>
      <c r="X24" s="135">
        <f t="shared" si="14"/>
        <v>0</v>
      </c>
      <c r="Y24" s="135">
        <f t="shared" si="14"/>
        <v>0</v>
      </c>
      <c r="Z24" s="135">
        <f t="shared" si="14"/>
        <v>0</v>
      </c>
      <c r="AA24" s="135">
        <f t="shared" si="14"/>
        <v>0</v>
      </c>
      <c r="AB24" s="135">
        <f t="shared" si="14"/>
        <v>0</v>
      </c>
      <c r="AC24" s="135">
        <f t="shared" si="14"/>
        <v>0</v>
      </c>
      <c r="AD24" s="135">
        <f t="shared" si="14"/>
        <v>0</v>
      </c>
      <c r="AE24" s="135">
        <f t="shared" si="14"/>
        <v>0</v>
      </c>
      <c r="AF24" s="135">
        <f t="shared" si="14"/>
        <v>0</v>
      </c>
      <c r="AG24" s="135">
        <f t="shared" si="14"/>
        <v>0</v>
      </c>
      <c r="AH24" s="135">
        <f t="shared" si="14"/>
        <v>0</v>
      </c>
      <c r="AI24" s="135">
        <f t="shared" si="14"/>
        <v>0</v>
      </c>
      <c r="AJ24" s="135">
        <f t="shared" si="14"/>
        <v>0</v>
      </c>
      <c r="AK24" s="135">
        <f t="shared" si="14"/>
        <v>0</v>
      </c>
      <c r="AL24" s="135">
        <f t="shared" si="14"/>
        <v>0</v>
      </c>
      <c r="AM24" s="135">
        <f t="shared" si="14"/>
        <v>0</v>
      </c>
      <c r="AN24" s="135">
        <f t="shared" si="14"/>
        <v>0</v>
      </c>
      <c r="AO24" s="135">
        <f t="shared" si="14"/>
        <v>0</v>
      </c>
      <c r="AP24" s="135">
        <f t="shared" si="14"/>
        <v>0</v>
      </c>
      <c r="AQ24" s="135">
        <f t="shared" si="14"/>
        <v>0</v>
      </c>
      <c r="AR24" s="135">
        <f t="shared" si="14"/>
        <v>0</v>
      </c>
      <c r="AS24" s="135">
        <f t="shared" si="14"/>
        <v>0</v>
      </c>
      <c r="AT24" s="135">
        <f t="shared" si="14"/>
        <v>0</v>
      </c>
      <c r="AU24" s="135">
        <f t="shared" si="14"/>
        <v>0</v>
      </c>
      <c r="AV24" s="135">
        <f t="shared" si="14"/>
        <v>0</v>
      </c>
      <c r="AW24" s="135">
        <f t="shared" si="14"/>
        <v>0</v>
      </c>
      <c r="AX24" s="135">
        <f t="shared" si="14"/>
        <v>0</v>
      </c>
      <c r="AY24" s="135">
        <f t="shared" si="14"/>
        <v>0</v>
      </c>
      <c r="AZ24" s="135">
        <f t="shared" si="14"/>
        <v>0</v>
      </c>
      <c r="BA24" s="135">
        <f t="shared" si="14"/>
        <v>0</v>
      </c>
      <c r="BB24" s="135">
        <f t="shared" si="14"/>
        <v>0</v>
      </c>
      <c r="BC24" s="135">
        <f t="shared" si="14"/>
        <v>0</v>
      </c>
      <c r="BD24" s="135">
        <f t="shared" si="14"/>
        <v>0</v>
      </c>
      <c r="BE24" s="135">
        <f t="shared" si="14"/>
        <v>0</v>
      </c>
      <c r="BF24" s="135">
        <f t="shared" si="14"/>
        <v>0</v>
      </c>
      <c r="BG24" s="135">
        <f t="shared" si="14"/>
        <v>0</v>
      </c>
      <c r="BH24" s="135">
        <f t="shared" si="14"/>
        <v>0</v>
      </c>
      <c r="BI24" s="135">
        <f t="shared" si="14"/>
        <v>0</v>
      </c>
      <c r="BJ24" s="135">
        <f t="shared" si="14"/>
        <v>0</v>
      </c>
      <c r="BK24" s="135">
        <f t="shared" si="14"/>
        <v>0</v>
      </c>
      <c r="BL24" s="135">
        <f t="shared" si="14"/>
        <v>0</v>
      </c>
      <c r="BM24" s="135">
        <f t="shared" si="14"/>
        <v>0</v>
      </c>
      <c r="BN24" s="135">
        <f t="shared" si="14"/>
        <v>0</v>
      </c>
      <c r="BO24" s="135">
        <f t="shared" si="14"/>
        <v>0</v>
      </c>
      <c r="BP24" s="135">
        <f t="shared" si="14"/>
        <v>0</v>
      </c>
      <c r="BQ24" s="135">
        <f t="shared" si="14"/>
        <v>0</v>
      </c>
      <c r="BR24" s="135">
        <f t="shared" si="14"/>
        <v>0</v>
      </c>
      <c r="BS24" s="135">
        <f t="shared" si="14"/>
        <v>0</v>
      </c>
      <c r="BT24" s="135">
        <f t="shared" si="14"/>
        <v>0</v>
      </c>
      <c r="BU24" s="135">
        <f t="shared" si="14"/>
        <v>0</v>
      </c>
      <c r="BV24" s="135">
        <f t="shared" si="14"/>
        <v>0</v>
      </c>
      <c r="BW24" s="135">
        <f t="shared" si="14"/>
        <v>0</v>
      </c>
      <c r="BX24" s="135">
        <f t="shared" si="14"/>
        <v>0</v>
      </c>
      <c r="BY24" s="135">
        <f t="shared" si="14"/>
        <v>0</v>
      </c>
      <c r="BZ24" s="135">
        <f t="shared" si="14"/>
        <v>0</v>
      </c>
      <c r="CA24" s="135">
        <f t="shared" ref="CA24:CO24" si="15">+CA23*$F24+CA21</f>
        <v>0</v>
      </c>
      <c r="CB24" s="135">
        <f t="shared" si="15"/>
        <v>0</v>
      </c>
      <c r="CC24" s="135">
        <f t="shared" si="15"/>
        <v>0</v>
      </c>
      <c r="CD24" s="135">
        <f t="shared" si="15"/>
        <v>0</v>
      </c>
      <c r="CE24" s="135">
        <f t="shared" si="15"/>
        <v>0</v>
      </c>
      <c r="CF24" s="135">
        <f t="shared" si="15"/>
        <v>0</v>
      </c>
      <c r="CG24" s="135">
        <f t="shared" si="15"/>
        <v>0</v>
      </c>
      <c r="CH24" s="135">
        <f t="shared" si="15"/>
        <v>0</v>
      </c>
      <c r="CI24" s="135">
        <f t="shared" si="15"/>
        <v>0</v>
      </c>
      <c r="CJ24" s="135">
        <f t="shared" si="15"/>
        <v>0</v>
      </c>
      <c r="CK24" s="135">
        <f t="shared" si="15"/>
        <v>0</v>
      </c>
      <c r="CL24" s="135">
        <f t="shared" si="15"/>
        <v>0</v>
      </c>
      <c r="CM24" s="135">
        <f t="shared" si="15"/>
        <v>0</v>
      </c>
      <c r="CN24" s="135">
        <f t="shared" si="15"/>
        <v>0</v>
      </c>
      <c r="CO24" s="135">
        <f t="shared" si="15"/>
        <v>0</v>
      </c>
    </row>
    <row r="25" spans="1:93" s="43" customFormat="1" ht="15" x14ac:dyDescent="0.2">
      <c r="A25" s="44"/>
      <c r="B25" s="45"/>
      <c r="C25" s="45"/>
      <c r="D25" s="46"/>
      <c r="E25" s="45"/>
      <c r="F25" s="45"/>
      <c r="G25" s="45"/>
      <c r="H25" s="47"/>
      <c r="I25" s="48"/>
    </row>
    <row r="26" spans="1:93" s="43" customFormat="1" ht="15" x14ac:dyDescent="0.2">
      <c r="A26" s="44"/>
      <c r="B26" s="45"/>
      <c r="C26" s="45"/>
      <c r="D26" s="46"/>
      <c r="E26" s="45"/>
      <c r="F26" s="45"/>
      <c r="G26" s="45"/>
      <c r="H26" s="47"/>
      <c r="I26" s="48"/>
    </row>
    <row r="27" spans="1:93" s="43" customFormat="1" ht="15.75" thickBot="1" x14ac:dyDescent="0.25">
      <c r="A27" s="44"/>
      <c r="B27" s="45"/>
      <c r="C27" s="45"/>
      <c r="D27" s="46"/>
      <c r="E27" s="45"/>
      <c r="F27" s="45"/>
      <c r="G27" s="45"/>
      <c r="H27" s="47"/>
      <c r="I27" s="48"/>
    </row>
    <row r="28" spans="1:93" ht="15.75" thickBot="1" x14ac:dyDescent="0.25">
      <c r="A28" s="166" t="s">
        <v>124</v>
      </c>
      <c r="B28" s="167"/>
      <c r="C28" s="49"/>
      <c r="D28" s="50"/>
      <c r="E28" s="49"/>
      <c r="F28" s="49"/>
      <c r="G28" s="49"/>
      <c r="H28" s="51"/>
      <c r="I28" s="52"/>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ht="129.75" thickBot="1" x14ac:dyDescent="0.25">
      <c r="A29" s="54" t="s">
        <v>6</v>
      </c>
      <c r="B29" s="55" t="s">
        <v>7</v>
      </c>
      <c r="C29" s="56" t="s">
        <v>8</v>
      </c>
      <c r="D29" s="56" t="s">
        <v>9</v>
      </c>
      <c r="E29" s="56" t="s">
        <v>10</v>
      </c>
      <c r="F29" s="56" t="s">
        <v>11</v>
      </c>
      <c r="G29" s="57"/>
      <c r="H29" s="58" t="s">
        <v>13</v>
      </c>
      <c r="I29" s="59" t="s">
        <v>14</v>
      </c>
      <c r="J29" s="59" t="s">
        <v>15</v>
      </c>
      <c r="K29" s="59" t="s">
        <v>16</v>
      </c>
      <c r="L29" s="59" t="s">
        <v>17</v>
      </c>
      <c r="M29" s="59" t="s">
        <v>18</v>
      </c>
      <c r="N29" s="59" t="s">
        <v>19</v>
      </c>
      <c r="O29" s="59" t="s">
        <v>20</v>
      </c>
      <c r="P29" s="59" t="s">
        <v>21</v>
      </c>
      <c r="Q29" s="59" t="s">
        <v>22</v>
      </c>
      <c r="R29" s="59" t="s">
        <v>23</v>
      </c>
      <c r="S29" s="59" t="s">
        <v>24</v>
      </c>
      <c r="T29" s="59" t="s">
        <v>25</v>
      </c>
      <c r="U29" s="59" t="s">
        <v>26</v>
      </c>
      <c r="V29" s="59" t="s">
        <v>27</v>
      </c>
      <c r="W29" s="59" t="s">
        <v>28</v>
      </c>
      <c r="X29" s="59" t="s">
        <v>29</v>
      </c>
      <c r="Y29" s="59" t="s">
        <v>30</v>
      </c>
      <c r="Z29" s="59" t="s">
        <v>31</v>
      </c>
      <c r="AA29" s="59" t="s">
        <v>32</v>
      </c>
      <c r="AB29" s="59" t="s">
        <v>33</v>
      </c>
      <c r="AC29" s="59" t="s">
        <v>34</v>
      </c>
      <c r="AD29" s="59" t="s">
        <v>35</v>
      </c>
      <c r="AE29" s="59" t="s">
        <v>36</v>
      </c>
      <c r="AF29" s="59" t="s">
        <v>37</v>
      </c>
      <c r="AG29" s="59" t="s">
        <v>38</v>
      </c>
      <c r="AH29" s="59" t="s">
        <v>39</v>
      </c>
      <c r="AI29" s="59" t="s">
        <v>40</v>
      </c>
      <c r="AJ29" s="59" t="s">
        <v>41</v>
      </c>
      <c r="AK29" s="59" t="s">
        <v>42</v>
      </c>
      <c r="AL29" s="59" t="s">
        <v>43</v>
      </c>
      <c r="AM29" s="59" t="s">
        <v>44</v>
      </c>
      <c r="AN29" s="59" t="s">
        <v>45</v>
      </c>
      <c r="AO29" s="59" t="s">
        <v>46</v>
      </c>
      <c r="AP29" s="59" t="s">
        <v>47</v>
      </c>
      <c r="AQ29" s="59" t="s">
        <v>48</v>
      </c>
      <c r="AR29" s="59" t="s">
        <v>49</v>
      </c>
      <c r="AS29" s="59" t="s">
        <v>50</v>
      </c>
      <c r="AT29" s="59" t="s">
        <v>51</v>
      </c>
      <c r="AU29" s="59" t="s">
        <v>52</v>
      </c>
      <c r="AV29" s="59" t="s">
        <v>53</v>
      </c>
      <c r="AW29" s="59" t="s">
        <v>54</v>
      </c>
      <c r="AX29" s="59" t="s">
        <v>55</v>
      </c>
      <c r="AY29" s="59" t="s">
        <v>56</v>
      </c>
      <c r="AZ29" s="59" t="s">
        <v>57</v>
      </c>
      <c r="BA29" s="59" t="s">
        <v>58</v>
      </c>
      <c r="BB29" s="59" t="s">
        <v>59</v>
      </c>
      <c r="BC29" s="59" t="s">
        <v>60</v>
      </c>
      <c r="BD29" s="59" t="s">
        <v>61</v>
      </c>
      <c r="BE29" s="59" t="s">
        <v>62</v>
      </c>
      <c r="BF29" s="59" t="s">
        <v>63</v>
      </c>
      <c r="BG29" s="59" t="s">
        <v>64</v>
      </c>
      <c r="BH29" s="59" t="s">
        <v>65</v>
      </c>
      <c r="BI29" s="59" t="s">
        <v>66</v>
      </c>
      <c r="BJ29" s="59" t="s">
        <v>67</v>
      </c>
      <c r="BK29" s="59" t="s">
        <v>68</v>
      </c>
      <c r="BL29" s="59" t="s">
        <v>69</v>
      </c>
      <c r="BM29" s="59" t="s">
        <v>70</v>
      </c>
      <c r="BN29" s="59" t="s">
        <v>71</v>
      </c>
      <c r="BO29" s="59" t="s">
        <v>72</v>
      </c>
      <c r="BP29" s="59" t="s">
        <v>73</v>
      </c>
      <c r="BQ29" s="59" t="s">
        <v>74</v>
      </c>
      <c r="BR29" s="59" t="s">
        <v>75</v>
      </c>
      <c r="BS29" s="59" t="s">
        <v>76</v>
      </c>
      <c r="BT29" s="59" t="s">
        <v>77</v>
      </c>
      <c r="BU29" s="59" t="s">
        <v>78</v>
      </c>
      <c r="BV29" s="59" t="s">
        <v>79</v>
      </c>
      <c r="BW29" s="59" t="s">
        <v>80</v>
      </c>
      <c r="BX29" s="59" t="s">
        <v>81</v>
      </c>
      <c r="BY29" s="59" t="s">
        <v>82</v>
      </c>
      <c r="BZ29" s="59" t="s">
        <v>83</v>
      </c>
      <c r="CA29" s="59" t="s">
        <v>84</v>
      </c>
      <c r="CB29" s="59" t="s">
        <v>85</v>
      </c>
      <c r="CC29" s="59" t="s">
        <v>86</v>
      </c>
      <c r="CD29" s="59" t="s">
        <v>87</v>
      </c>
      <c r="CE29" s="59" t="s">
        <v>88</v>
      </c>
      <c r="CF29" s="59" t="s">
        <v>89</v>
      </c>
      <c r="CG29" s="59" t="s">
        <v>90</v>
      </c>
      <c r="CH29" s="59" t="s">
        <v>91</v>
      </c>
      <c r="CI29" s="59" t="s">
        <v>92</v>
      </c>
      <c r="CJ29" s="59" t="s">
        <v>93</v>
      </c>
      <c r="CK29" s="59" t="s">
        <v>94</v>
      </c>
      <c r="CL29" s="59" t="s">
        <v>95</v>
      </c>
      <c r="CM29" s="59" t="s">
        <v>96</v>
      </c>
      <c r="CN29" s="59" t="s">
        <v>97</v>
      </c>
      <c r="CO29" s="60" t="s">
        <v>98</v>
      </c>
    </row>
    <row r="30" spans="1:93" ht="15" x14ac:dyDescent="0.2">
      <c r="A30" s="160" t="s">
        <v>125</v>
      </c>
      <c r="B30" s="61"/>
      <c r="C30" s="19"/>
      <c r="D30" s="19" t="s">
        <v>104</v>
      </c>
      <c r="E30" s="21" t="s">
        <v>126</v>
      </c>
      <c r="F30" s="21"/>
      <c r="G30" s="19" t="s">
        <v>111</v>
      </c>
      <c r="H30" s="62"/>
      <c r="I30" s="63"/>
      <c r="J30" s="22"/>
      <c r="K30" s="23"/>
      <c r="L30" s="23"/>
      <c r="M30" s="23"/>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5"/>
    </row>
    <row r="31" spans="1:93" ht="15" x14ac:dyDescent="0.2">
      <c r="A31" s="168"/>
      <c r="B31" s="64"/>
      <c r="C31" s="27"/>
      <c r="D31" s="27" t="s">
        <v>104</v>
      </c>
      <c r="E31" s="29" t="s">
        <v>126</v>
      </c>
      <c r="F31" s="29"/>
      <c r="G31" s="27" t="s">
        <v>127</v>
      </c>
      <c r="H31" s="65"/>
      <c r="I31" s="66"/>
      <c r="J31" s="30"/>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128</v>
      </c>
      <c r="F32" s="27"/>
      <c r="G32" s="27" t="s">
        <v>111</v>
      </c>
      <c r="H32" s="67"/>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129</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130</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131</v>
      </c>
      <c r="F35" s="27"/>
      <c r="G35" s="27" t="s">
        <v>111</v>
      </c>
      <c r="H35" s="65"/>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132</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133</v>
      </c>
      <c r="F37" s="27"/>
      <c r="G37" s="27" t="s">
        <v>111</v>
      </c>
      <c r="H37" s="65"/>
      <c r="I37" s="68"/>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134</v>
      </c>
      <c r="F38" s="27"/>
      <c r="G38" s="27" t="s">
        <v>111</v>
      </c>
      <c r="H38" s="67"/>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68"/>
      <c r="B39" s="64"/>
      <c r="C39" s="27"/>
      <c r="D39" s="27" t="s">
        <v>109</v>
      </c>
      <c r="E39" s="27" t="s">
        <v>135</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136</v>
      </c>
      <c r="F40" s="27"/>
      <c r="G40" s="27" t="s">
        <v>111</v>
      </c>
      <c r="H40" s="69"/>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137</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138</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68"/>
      <c r="B43" s="64"/>
      <c r="C43" s="27"/>
      <c r="D43" s="27" t="s">
        <v>109</v>
      </c>
      <c r="E43" s="27" t="s">
        <v>139</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ht="28.5" x14ac:dyDescent="0.2">
      <c r="A44" s="168"/>
      <c r="B44" s="64"/>
      <c r="C44" s="27"/>
      <c r="D44" s="27" t="s">
        <v>109</v>
      </c>
      <c r="E44" s="27" t="s">
        <v>140</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141</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142</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143</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144</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145</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146</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147</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148</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149</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150</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151</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152</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153</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154</v>
      </c>
      <c r="F58" s="27"/>
      <c r="G58" s="27" t="s">
        <v>111</v>
      </c>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155</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156</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157</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158</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109</v>
      </c>
      <c r="E63" s="27" t="s">
        <v>159</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64"/>
      <c r="C64" s="27"/>
      <c r="D64" s="27" t="s">
        <v>160</v>
      </c>
      <c r="E64" s="27"/>
      <c r="F64" s="27"/>
      <c r="G64" s="27"/>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68"/>
      <c r="B65" s="70"/>
      <c r="C65" s="32"/>
      <c r="D65" s="27" t="s">
        <v>161</v>
      </c>
      <c r="E65" s="27"/>
      <c r="F65" s="32"/>
      <c r="G65" s="32"/>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ht="15" thickBot="1" x14ac:dyDescent="0.25">
      <c r="A66" s="169"/>
      <c r="B66" s="71"/>
      <c r="C66" s="72"/>
      <c r="D66" s="73" t="s">
        <v>162</v>
      </c>
      <c r="E66" s="73"/>
      <c r="F66" s="72"/>
      <c r="G66" s="72"/>
      <c r="H66" s="74"/>
      <c r="I66" s="74"/>
      <c r="J66" s="74"/>
      <c r="K66" s="74"/>
      <c r="L66" s="74"/>
      <c r="M66" s="74"/>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42"/>
    </row>
    <row r="68" spans="1:93" ht="15" thickBot="1" x14ac:dyDescent="0.25"/>
    <row r="69" spans="1:93" ht="15" thickBot="1" x14ac:dyDescent="0.25">
      <c r="A69" s="75" t="s">
        <v>1</v>
      </c>
      <c r="B69" s="4" t="e">
        <f>#REF!</f>
        <v>#REF!</v>
      </c>
      <c r="C69" s="75" t="s">
        <v>3</v>
      </c>
      <c r="D69" s="76"/>
    </row>
    <row r="70" spans="1:93" ht="15" thickBot="1" x14ac:dyDescent="0.25">
      <c r="A70" s="9"/>
      <c r="B70" s="9"/>
      <c r="C70" s="9"/>
      <c r="D70" s="9"/>
    </row>
    <row r="71" spans="1:93" ht="15.75" thickBot="1" x14ac:dyDescent="0.25">
      <c r="A71" s="158" t="s">
        <v>163</v>
      </c>
      <c r="B71" s="159"/>
      <c r="C71" s="77" t="s">
        <v>164</v>
      </c>
      <c r="D71" s="77" t="s">
        <v>164</v>
      </c>
      <c r="E71" s="78"/>
      <c r="F71" s="78"/>
      <c r="G71" s="78"/>
      <c r="H71" s="78"/>
      <c r="I71" s="78"/>
      <c r="J71" s="78"/>
      <c r="K71" s="79"/>
      <c r="L71" s="78"/>
    </row>
    <row r="72" spans="1:93" x14ac:dyDescent="0.2">
      <c r="A72" s="80" t="s">
        <v>165</v>
      </c>
      <c r="B72" s="81"/>
      <c r="C72" s="82"/>
      <c r="D72" s="43"/>
      <c r="E72" s="78"/>
      <c r="F72" s="78"/>
      <c r="G72" s="78"/>
      <c r="H72" s="78"/>
      <c r="I72" s="78"/>
      <c r="J72" s="78"/>
      <c r="K72" s="79"/>
      <c r="L72" s="78"/>
    </row>
    <row r="73" spans="1:93" x14ac:dyDescent="0.2">
      <c r="A73" s="83" t="s">
        <v>166</v>
      </c>
      <c r="B73" s="78" t="s">
        <v>167</v>
      </c>
      <c r="C73" s="84">
        <f>3.5%</f>
        <v>3.5000000000000003E-2</v>
      </c>
      <c r="D73" s="43"/>
      <c r="E73" s="78"/>
      <c r="F73" s="78"/>
      <c r="G73" s="78"/>
      <c r="H73" s="78"/>
      <c r="I73" s="78"/>
      <c r="J73" s="78"/>
      <c r="K73" s="79"/>
      <c r="L73" s="78"/>
    </row>
    <row r="74" spans="1:93" x14ac:dyDescent="0.2">
      <c r="A74" s="83" t="s">
        <v>168</v>
      </c>
      <c r="B74" s="78" t="s">
        <v>122</v>
      </c>
      <c r="C74" s="84">
        <v>2.92E-2</v>
      </c>
      <c r="D74" s="43"/>
      <c r="E74" s="78"/>
      <c r="F74" s="78"/>
      <c r="G74" s="78"/>
      <c r="H74" s="78"/>
      <c r="I74" s="78"/>
      <c r="J74" s="78"/>
      <c r="K74" s="79"/>
      <c r="L74" s="78"/>
    </row>
    <row r="75" spans="1:93" x14ac:dyDescent="0.2">
      <c r="A75" s="83" t="s">
        <v>169</v>
      </c>
      <c r="B75" s="78" t="s">
        <v>170</v>
      </c>
      <c r="C75" s="85">
        <v>5</v>
      </c>
      <c r="D75" s="43"/>
      <c r="E75" s="78"/>
      <c r="F75" s="78"/>
      <c r="G75" s="78"/>
      <c r="H75" s="78"/>
      <c r="I75" s="78"/>
      <c r="J75" s="78"/>
      <c r="K75" s="79"/>
      <c r="L75" s="78"/>
    </row>
    <row r="76" spans="1:93" x14ac:dyDescent="0.2">
      <c r="A76" s="83" t="s">
        <v>171</v>
      </c>
      <c r="B76" s="78" t="s">
        <v>172</v>
      </c>
      <c r="C76" s="86">
        <v>1000</v>
      </c>
      <c r="D76" s="43"/>
      <c r="E76" s="78"/>
      <c r="F76" s="78"/>
      <c r="G76" s="78"/>
      <c r="H76" s="78"/>
      <c r="I76" s="78"/>
      <c r="J76" s="78"/>
      <c r="K76" s="79"/>
      <c r="L76" s="78"/>
    </row>
    <row r="77" spans="1:93" x14ac:dyDescent="0.2">
      <c r="A77" s="87" t="s">
        <v>173</v>
      </c>
      <c r="B77" s="88" t="s">
        <v>174</v>
      </c>
      <c r="C77" s="89">
        <f>1/C75</f>
        <v>0.2</v>
      </c>
      <c r="D77" s="43"/>
      <c r="E77" s="78"/>
      <c r="F77" s="78"/>
      <c r="G77" s="78"/>
      <c r="H77" s="78"/>
      <c r="I77" s="78"/>
      <c r="J77" s="78"/>
      <c r="K77" s="79"/>
      <c r="L77" s="78"/>
    </row>
    <row r="78" spans="1:93" x14ac:dyDescent="0.2">
      <c r="A78" s="79"/>
      <c r="B78" s="78"/>
      <c r="C78" s="78"/>
      <c r="D78" s="78"/>
      <c r="E78" s="78"/>
      <c r="F78" s="78"/>
      <c r="G78" s="78"/>
      <c r="H78" s="78"/>
      <c r="I78" s="78"/>
      <c r="J78" s="78"/>
      <c r="K78" s="79"/>
      <c r="L78" s="78"/>
    </row>
    <row r="79" spans="1:93" ht="15" thickBot="1" x14ac:dyDescent="0.25">
      <c r="A79" s="79"/>
      <c r="B79" s="78"/>
      <c r="C79" s="78"/>
      <c r="D79" s="90">
        <v>1</v>
      </c>
      <c r="E79" s="90">
        <v>2</v>
      </c>
      <c r="F79" s="90">
        <v>3</v>
      </c>
      <c r="G79" s="90">
        <v>4</v>
      </c>
      <c r="H79" s="90">
        <v>5</v>
      </c>
      <c r="J79" s="78"/>
      <c r="K79" s="79"/>
      <c r="L79" s="78"/>
    </row>
    <row r="80" spans="1:93" x14ac:dyDescent="0.2">
      <c r="A80" s="91"/>
      <c r="B80" s="92"/>
      <c r="C80" s="92"/>
      <c r="D80" s="93" t="s">
        <v>175</v>
      </c>
      <c r="E80" s="93" t="s">
        <v>176</v>
      </c>
      <c r="F80" s="93" t="s">
        <v>177</v>
      </c>
      <c r="G80" s="93" t="s">
        <v>178</v>
      </c>
      <c r="H80" s="94" t="s">
        <v>179</v>
      </c>
      <c r="I80" s="78"/>
      <c r="J80" s="170" t="s">
        <v>180</v>
      </c>
      <c r="K80" s="171"/>
      <c r="L80" s="78"/>
    </row>
    <row r="81" spans="1:12" ht="15" thickBot="1" x14ac:dyDescent="0.25">
      <c r="A81" s="95" t="s">
        <v>181</v>
      </c>
      <c r="B81" s="96" t="s">
        <v>108</v>
      </c>
      <c r="C81" s="96"/>
      <c r="D81" s="97">
        <f>1/((1+$C$73)^(D79))</f>
        <v>0.96618357487922713</v>
      </c>
      <c r="E81" s="97">
        <f t="shared" ref="E81:H81" si="16">1/((1+$C$73)^(E79))</f>
        <v>0.93351070036640305</v>
      </c>
      <c r="F81" s="97">
        <f t="shared" si="16"/>
        <v>0.90194270566802237</v>
      </c>
      <c r="G81" s="97">
        <f t="shared" si="16"/>
        <v>0.87144222769857238</v>
      </c>
      <c r="H81" s="97">
        <f t="shared" si="16"/>
        <v>0.84197316685852419</v>
      </c>
      <c r="I81" s="78"/>
      <c r="J81" s="172" t="s">
        <v>182</v>
      </c>
      <c r="K81" s="173"/>
      <c r="L81" s="78"/>
    </row>
    <row r="82" spans="1:12" ht="15" thickBot="1" x14ac:dyDescent="0.25">
      <c r="A82" s="79"/>
      <c r="B82" s="78"/>
      <c r="C82" s="78"/>
      <c r="D82" s="78"/>
      <c r="E82" s="78"/>
      <c r="F82" s="78"/>
      <c r="G82" s="78"/>
      <c r="H82" s="78"/>
      <c r="I82" s="78"/>
      <c r="J82" s="98"/>
      <c r="K82" s="99"/>
      <c r="L82" s="78"/>
    </row>
    <row r="83" spans="1:12" x14ac:dyDescent="0.2">
      <c r="A83" s="100" t="s">
        <v>183</v>
      </c>
      <c r="B83" s="101"/>
      <c r="C83" s="101"/>
      <c r="D83" s="102"/>
      <c r="E83" s="102"/>
      <c r="F83" s="102"/>
      <c r="G83" s="102"/>
      <c r="H83" s="103"/>
      <c r="I83" s="78"/>
      <c r="J83" s="98"/>
      <c r="K83" s="99"/>
      <c r="L83" s="78"/>
    </row>
    <row r="84" spans="1:12" x14ac:dyDescent="0.2">
      <c r="A84" s="104"/>
      <c r="B84" s="105"/>
      <c r="C84" s="106" t="s">
        <v>184</v>
      </c>
      <c r="D84" s="107" t="s">
        <v>175</v>
      </c>
      <c r="E84" s="107" t="s">
        <v>176</v>
      </c>
      <c r="F84" s="107" t="s">
        <v>177</v>
      </c>
      <c r="G84" s="107" t="s">
        <v>178</v>
      </c>
      <c r="H84" s="108" t="s">
        <v>179</v>
      </c>
      <c r="I84" s="78"/>
      <c r="J84" s="98"/>
      <c r="K84" s="99"/>
      <c r="L84" s="78"/>
    </row>
    <row r="85" spans="1:12" x14ac:dyDescent="0.2">
      <c r="A85" s="98" t="s">
        <v>185</v>
      </c>
      <c r="B85" s="78" t="s">
        <v>117</v>
      </c>
      <c r="C85" s="109" t="s">
        <v>186</v>
      </c>
      <c r="D85" s="110">
        <f>C76</f>
        <v>1000</v>
      </c>
      <c r="E85" s="110">
        <f>D87</f>
        <v>800</v>
      </c>
      <c r="F85" s="110">
        <f>E87</f>
        <v>600</v>
      </c>
      <c r="G85" s="110">
        <f>F87</f>
        <v>400</v>
      </c>
      <c r="H85" s="111">
        <f>G87</f>
        <v>200</v>
      </c>
      <c r="I85" s="78"/>
      <c r="J85" s="174" t="s">
        <v>187</v>
      </c>
      <c r="K85" s="175"/>
      <c r="L85" s="78"/>
    </row>
    <row r="86" spans="1:12" x14ac:dyDescent="0.2">
      <c r="A86" s="98" t="s">
        <v>188</v>
      </c>
      <c r="B86" s="78" t="s">
        <v>119</v>
      </c>
      <c r="C86" s="109" t="s">
        <v>186</v>
      </c>
      <c r="D86" s="110">
        <f>$D$85*$C$77</f>
        <v>200</v>
      </c>
      <c r="E86" s="110">
        <f>$D$85*$C$77</f>
        <v>200</v>
      </c>
      <c r="F86" s="110">
        <f>$D$85*$C$77</f>
        <v>200</v>
      </c>
      <c r="G86" s="110">
        <f>$D$85*$C$77</f>
        <v>200</v>
      </c>
      <c r="H86" s="111">
        <f>$D$85*$C$77</f>
        <v>200</v>
      </c>
      <c r="I86" s="78"/>
      <c r="J86" s="176" t="s">
        <v>189</v>
      </c>
      <c r="K86" s="177"/>
      <c r="L86" s="78"/>
    </row>
    <row r="87" spans="1:12" x14ac:dyDescent="0.2">
      <c r="A87" s="98" t="s">
        <v>190</v>
      </c>
      <c r="B87" s="78" t="s">
        <v>120</v>
      </c>
      <c r="C87" s="109" t="s">
        <v>186</v>
      </c>
      <c r="D87" s="110">
        <f>D85-D86</f>
        <v>800</v>
      </c>
      <c r="E87" s="110">
        <f>E85-E86</f>
        <v>600</v>
      </c>
      <c r="F87" s="110">
        <f>F85-F86</f>
        <v>400</v>
      </c>
      <c r="G87" s="110">
        <f>G85-G86</f>
        <v>200</v>
      </c>
      <c r="H87" s="111">
        <f>H85-H86</f>
        <v>0</v>
      </c>
      <c r="I87" s="78"/>
      <c r="J87" s="145" t="s">
        <v>191</v>
      </c>
      <c r="K87" s="146"/>
      <c r="L87" s="78"/>
    </row>
    <row r="88" spans="1:12" x14ac:dyDescent="0.2">
      <c r="A88" s="98" t="s">
        <v>192</v>
      </c>
      <c r="B88" s="78" t="s">
        <v>121</v>
      </c>
      <c r="C88" s="109" t="s">
        <v>186</v>
      </c>
      <c r="D88" s="110">
        <f>AVERAGE(D85,D87)</f>
        <v>900</v>
      </c>
      <c r="E88" s="110">
        <f>AVERAGE(E85,E87)</f>
        <v>700</v>
      </c>
      <c r="F88" s="110">
        <f>AVERAGE(F85,F87)</f>
        <v>500</v>
      </c>
      <c r="G88" s="110">
        <f>AVERAGE(G85,G87)</f>
        <v>300</v>
      </c>
      <c r="H88" s="111">
        <f>AVERAGE(H85,H87)</f>
        <v>100</v>
      </c>
      <c r="I88" s="78"/>
      <c r="J88" s="145" t="s">
        <v>193</v>
      </c>
      <c r="K88" s="146"/>
      <c r="L88" s="78"/>
    </row>
    <row r="89" spans="1:12" x14ac:dyDescent="0.2">
      <c r="A89" s="98" t="s">
        <v>194</v>
      </c>
      <c r="B89" s="78" t="s">
        <v>106</v>
      </c>
      <c r="C89" s="109" t="s">
        <v>186</v>
      </c>
      <c r="D89" s="110">
        <f>(D88*($C$74))+D86</f>
        <v>226.28</v>
      </c>
      <c r="E89" s="110">
        <f>(E88*($C$74))+E86</f>
        <v>220.44</v>
      </c>
      <c r="F89" s="110">
        <f>(F88*($C$74))+F86</f>
        <v>214.6</v>
      </c>
      <c r="G89" s="110">
        <f>(G88*($C$74))+G86</f>
        <v>208.76</v>
      </c>
      <c r="H89" s="111">
        <f>(H88*($C$74))+H86</f>
        <v>202.92</v>
      </c>
      <c r="I89" s="78"/>
      <c r="J89" s="147" t="s">
        <v>195</v>
      </c>
      <c r="K89" s="148"/>
      <c r="L89" s="78"/>
    </row>
    <row r="90" spans="1:12" x14ac:dyDescent="0.2">
      <c r="A90" s="98" t="s">
        <v>196</v>
      </c>
      <c r="B90" s="78" t="s">
        <v>197</v>
      </c>
      <c r="C90" s="109" t="s">
        <v>186</v>
      </c>
      <c r="D90" s="110">
        <f>D89*D81</f>
        <v>218.62801932367151</v>
      </c>
      <c r="E90" s="110">
        <f>E89*E81</f>
        <v>205.78309878876988</v>
      </c>
      <c r="F90" s="110">
        <f>F89*F81</f>
        <v>193.55690463635759</v>
      </c>
      <c r="G90" s="110">
        <f>G89*G81</f>
        <v>181.92227945435397</v>
      </c>
      <c r="H90" s="111">
        <f>H89*H81</f>
        <v>170.85319501893173</v>
      </c>
      <c r="I90" s="78"/>
      <c r="J90" s="147" t="s">
        <v>198</v>
      </c>
      <c r="K90" s="148"/>
      <c r="L90" s="78"/>
    </row>
    <row r="91" spans="1:12" x14ac:dyDescent="0.2">
      <c r="A91" s="98"/>
      <c r="B91" s="78"/>
      <c r="C91" s="109"/>
      <c r="D91" s="110"/>
      <c r="E91" s="110"/>
      <c r="F91" s="110"/>
      <c r="G91" s="110"/>
      <c r="H91" s="111"/>
      <c r="I91" s="78"/>
      <c r="J91" s="98"/>
      <c r="K91" s="99"/>
      <c r="L91" s="78"/>
    </row>
    <row r="92" spans="1:12" x14ac:dyDescent="0.2">
      <c r="A92" s="98" t="s">
        <v>199</v>
      </c>
      <c r="B92" s="112" t="s">
        <v>200</v>
      </c>
      <c r="C92" s="113" t="s">
        <v>186</v>
      </c>
      <c r="D92" s="114">
        <f>SUM(D90:H90)</f>
        <v>970.74349722208467</v>
      </c>
      <c r="E92" s="110"/>
      <c r="F92" s="110"/>
      <c r="G92" s="110"/>
      <c r="H92" s="111"/>
      <c r="I92" s="78"/>
      <c r="J92" s="147" t="s">
        <v>201</v>
      </c>
      <c r="K92" s="148"/>
      <c r="L92" s="78"/>
    </row>
    <row r="93" spans="1:12" ht="15" thickBot="1" x14ac:dyDescent="0.25">
      <c r="A93" s="115"/>
      <c r="B93" s="96"/>
      <c r="C93" s="116"/>
      <c r="D93" s="96"/>
      <c r="E93" s="96"/>
      <c r="F93" s="96"/>
      <c r="G93" s="96"/>
      <c r="H93" s="117"/>
      <c r="I93" s="78"/>
      <c r="J93" s="95"/>
      <c r="K93" s="117"/>
      <c r="L93" s="78"/>
    </row>
    <row r="94" spans="1:12" x14ac:dyDescent="0.2">
      <c r="A94" s="79"/>
      <c r="B94" s="78"/>
      <c r="C94" s="78"/>
      <c r="D94" s="78"/>
      <c r="E94" s="78"/>
      <c r="F94" s="78"/>
      <c r="G94" s="78"/>
      <c r="H94" s="78"/>
      <c r="I94" s="78"/>
      <c r="J94" s="79"/>
      <c r="K94" s="78"/>
      <c r="L94" s="78"/>
    </row>
    <row r="95" spans="1:12" ht="15" thickBot="1" x14ac:dyDescent="0.25">
      <c r="A95" s="79"/>
      <c r="B95" s="78"/>
      <c r="C95" s="78"/>
      <c r="D95" s="78"/>
      <c r="E95" s="78"/>
      <c r="F95" s="78"/>
      <c r="G95" s="78"/>
      <c r="H95" s="78"/>
      <c r="I95" s="78"/>
      <c r="J95" s="79"/>
      <c r="K95" s="78"/>
      <c r="L95" s="78"/>
    </row>
    <row r="96" spans="1:12" x14ac:dyDescent="0.2">
      <c r="A96" s="149" t="s">
        <v>202</v>
      </c>
      <c r="B96" s="150"/>
      <c r="C96" s="150"/>
      <c r="D96" s="150"/>
      <c r="E96" s="150"/>
      <c r="F96" s="150"/>
      <c r="G96" s="150"/>
      <c r="H96" s="151"/>
      <c r="I96" s="78"/>
      <c r="J96" s="79"/>
      <c r="K96" s="78"/>
      <c r="L96" s="78"/>
    </row>
    <row r="97" spans="1:12" x14ac:dyDescent="0.2">
      <c r="A97" s="152"/>
      <c r="B97" s="153"/>
      <c r="C97" s="153"/>
      <c r="D97" s="153"/>
      <c r="E97" s="153"/>
      <c r="F97" s="153"/>
      <c r="G97" s="153"/>
      <c r="H97" s="154"/>
      <c r="J97" s="78"/>
      <c r="K97" s="79"/>
      <c r="L97" s="78"/>
    </row>
    <row r="98" spans="1:12" x14ac:dyDescent="0.2">
      <c r="A98" s="152"/>
      <c r="B98" s="153"/>
      <c r="C98" s="153"/>
      <c r="D98" s="153"/>
      <c r="E98" s="153"/>
      <c r="F98" s="153"/>
      <c r="G98" s="153"/>
      <c r="H98" s="154"/>
    </row>
    <row r="99" spans="1:12" x14ac:dyDescent="0.2">
      <c r="A99" s="152"/>
      <c r="B99" s="153"/>
      <c r="C99" s="153"/>
      <c r="D99" s="153"/>
      <c r="E99" s="153"/>
      <c r="F99" s="153"/>
      <c r="G99" s="153"/>
      <c r="H99" s="154"/>
    </row>
    <row r="100" spans="1:12" x14ac:dyDescent="0.2">
      <c r="A100" s="152"/>
      <c r="B100" s="153"/>
      <c r="C100" s="153"/>
      <c r="D100" s="153"/>
      <c r="E100" s="153"/>
      <c r="F100" s="153"/>
      <c r="G100" s="153"/>
      <c r="H100" s="154"/>
    </row>
    <row r="101" spans="1:12" x14ac:dyDescent="0.2">
      <c r="A101" s="152"/>
      <c r="B101" s="153"/>
      <c r="C101" s="153"/>
      <c r="D101" s="153"/>
      <c r="E101" s="153"/>
      <c r="F101" s="153"/>
      <c r="G101" s="153"/>
      <c r="H101" s="154"/>
    </row>
    <row r="102" spans="1:12" x14ac:dyDescent="0.2">
      <c r="A102" s="152"/>
      <c r="B102" s="153"/>
      <c r="C102" s="153"/>
      <c r="D102" s="153"/>
      <c r="E102" s="153"/>
      <c r="F102" s="153"/>
      <c r="G102" s="153"/>
      <c r="H102" s="154"/>
    </row>
    <row r="103" spans="1:12" x14ac:dyDescent="0.2">
      <c r="A103" s="152"/>
      <c r="B103" s="153"/>
      <c r="C103" s="153"/>
      <c r="D103" s="153"/>
      <c r="E103" s="153"/>
      <c r="F103" s="153"/>
      <c r="G103" s="153"/>
      <c r="H103" s="154"/>
    </row>
    <row r="104" spans="1:12" x14ac:dyDescent="0.2">
      <c r="A104" s="152"/>
      <c r="B104" s="153"/>
      <c r="C104" s="153"/>
      <c r="D104" s="153"/>
      <c r="E104" s="153"/>
      <c r="F104" s="153"/>
      <c r="G104" s="153"/>
      <c r="H104" s="154"/>
    </row>
    <row r="105" spans="1:12" x14ac:dyDescent="0.2">
      <c r="A105" s="152"/>
      <c r="B105" s="153"/>
      <c r="C105" s="153"/>
      <c r="D105" s="153"/>
      <c r="E105" s="153"/>
      <c r="F105" s="153"/>
      <c r="G105" s="153"/>
      <c r="H105" s="154"/>
    </row>
    <row r="106" spans="1:12" x14ac:dyDescent="0.2">
      <c r="A106" s="152"/>
      <c r="B106" s="153"/>
      <c r="C106" s="153"/>
      <c r="D106" s="153"/>
      <c r="E106" s="153"/>
      <c r="F106" s="153"/>
      <c r="G106" s="153"/>
      <c r="H106" s="154"/>
    </row>
    <row r="107" spans="1:12" x14ac:dyDescent="0.2">
      <c r="A107" s="152"/>
      <c r="B107" s="153"/>
      <c r="C107" s="153"/>
      <c r="D107" s="153"/>
      <c r="E107" s="153"/>
      <c r="F107" s="153"/>
      <c r="G107" s="153"/>
      <c r="H107" s="154"/>
    </row>
    <row r="108" spans="1:12" x14ac:dyDescent="0.2">
      <c r="A108" s="152"/>
      <c r="B108" s="153"/>
      <c r="C108" s="153"/>
      <c r="D108" s="153"/>
      <c r="E108" s="153"/>
      <c r="F108" s="153"/>
      <c r="G108" s="153"/>
      <c r="H108" s="154"/>
    </row>
    <row r="109" spans="1:12" x14ac:dyDescent="0.2">
      <c r="A109" s="152"/>
      <c r="B109" s="153"/>
      <c r="C109" s="153"/>
      <c r="D109" s="153"/>
      <c r="E109" s="153"/>
      <c r="F109" s="153"/>
      <c r="G109" s="153"/>
      <c r="H109" s="154"/>
    </row>
    <row r="110" spans="1:12" x14ac:dyDescent="0.2">
      <c r="A110" s="152"/>
      <c r="B110" s="153"/>
      <c r="C110" s="153"/>
      <c r="D110" s="153"/>
      <c r="E110" s="153"/>
      <c r="F110" s="153"/>
      <c r="G110" s="153"/>
      <c r="H110" s="154"/>
    </row>
    <row r="111" spans="1:12" x14ac:dyDescent="0.2">
      <c r="A111" s="152"/>
      <c r="B111" s="153"/>
      <c r="C111" s="153"/>
      <c r="D111" s="153"/>
      <c r="E111" s="153"/>
      <c r="F111" s="153"/>
      <c r="G111" s="153"/>
      <c r="H111" s="154"/>
    </row>
    <row r="112" spans="1:12"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x14ac:dyDescent="0.2">
      <c r="A119" s="152"/>
      <c r="B119" s="153"/>
      <c r="C119" s="153"/>
      <c r="D119" s="153"/>
      <c r="E119" s="153"/>
      <c r="F119" s="153"/>
      <c r="G119" s="153"/>
      <c r="H119" s="154"/>
    </row>
    <row r="120" spans="1:8" ht="15" thickBot="1" x14ac:dyDescent="0.25">
      <c r="A120" s="155"/>
      <c r="B120" s="156"/>
      <c r="C120" s="156"/>
      <c r="D120" s="156"/>
      <c r="E120" s="156"/>
      <c r="F120" s="156"/>
      <c r="G120" s="156"/>
      <c r="H120" s="157"/>
    </row>
  </sheetData>
  <mergeCells count="17">
    <mergeCell ref="J87:K87"/>
    <mergeCell ref="A5:B5"/>
    <mergeCell ref="A7:A15"/>
    <mergeCell ref="H15:L15"/>
    <mergeCell ref="H17:L17"/>
    <mergeCell ref="A28:B28"/>
    <mergeCell ref="A30:A66"/>
    <mergeCell ref="A71:B71"/>
    <mergeCell ref="J80:K80"/>
    <mergeCell ref="J81:K81"/>
    <mergeCell ref="J85:K85"/>
    <mergeCell ref="J86:K86"/>
    <mergeCell ref="J88:K88"/>
    <mergeCell ref="J89:K89"/>
    <mergeCell ref="J90:K90"/>
    <mergeCell ref="J92:K92"/>
    <mergeCell ref="A96:H120"/>
  </mergeCells>
  <dataValidations count="4">
    <dataValidation type="list" allowBlank="1" showInputMessage="1" showErrorMessage="1" sqref="E30:F31" xr:uid="{B6080672-5340-404B-BD04-4A5E7D904C65}">
      <formula1>INDIRECT(IFERROR(RIGHT(#REF!,LEN(#REF!)-FIND(" ",#REF!)),#REF!)&amp;"Subs")</formula1>
    </dataValidation>
    <dataValidation type="list" allowBlank="1" showInputMessage="1" showErrorMessage="1" sqref="E32:F46" xr:uid="{67CFF707-268B-432B-9649-D5CD9860AB74}">
      <formula1>INDIRECT(IFERROR(RIGHT($B32,LEN($B32)-FIND(" ",$B32)),$B32)&amp;"Subs")</formula1>
    </dataValidation>
    <dataValidation type="list" allowBlank="1" showInputMessage="1" showErrorMessage="1" sqref="G30:G64 G12:G13 G16:G18 G25:G28" xr:uid="{8C1CD8E2-1D0B-4373-8951-4D4486150DF7}">
      <formula1>"Fixed,Variable"</formula1>
    </dataValidation>
    <dataValidation type="list" allowBlank="1" showInputMessage="1" showErrorMessage="1" sqref="E64:E66 D30:D66 D12:D13 D16:D28" xr:uid="{7CD9C407-7116-4611-8D3D-BBBCC008B55C}">
      <formula1>Variables</formula1>
    </dataValidation>
  </dataValidations>
  <hyperlinks>
    <hyperlink ref="F3" location="'TITLE PAGE'!A1" display="Back to title page" xr:uid="{B8225145-5720-40F6-993E-C20C0CDA27D9}"/>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4997A-9337-4945-9EE2-763709BFB3E7}">
  <dimension ref="A1:CO120"/>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222</v>
      </c>
      <c r="C8" t="s">
        <v>223</v>
      </c>
      <c r="D8" s="27" t="s">
        <v>104</v>
      </c>
      <c r="E8" s="28"/>
      <c r="F8" s="28"/>
      <c r="G8" s="29" t="s">
        <v>105</v>
      </c>
      <c r="H8" s="30"/>
      <c r="I8" s="31"/>
      <c r="J8" s="31"/>
      <c r="K8" s="31"/>
      <c r="L8" s="31"/>
      <c r="M8" s="32"/>
      <c r="N8" s="118">
        <f>('[1]2030 onwards to 2080'!$E$24/5/1000000)*'[1]2030 onwards to 2080'!$H$4</f>
        <v>0</v>
      </c>
      <c r="O8" s="118">
        <f>('[1]2030 onwards to 2080'!$E$24/5/1000000)*'[1]2030 onwards to 2080'!$H$4</f>
        <v>0</v>
      </c>
      <c r="P8" s="118">
        <f>('[1]2030 onwards to 2080'!$E$24/5/1000000)*'[1]2030 onwards to 2080'!$H$4</f>
        <v>0</v>
      </c>
      <c r="Q8" s="118">
        <f>('[1]2030 onwards to 2080'!$E$24/5/1000000)*'[1]2030 onwards to 2080'!$H$4</f>
        <v>0</v>
      </c>
      <c r="R8" s="118">
        <f>('[1]2030 onwards to 2080'!$E$24/5/1000000)*'[1]2030 onwards to 2080'!$H$4</f>
        <v>0</v>
      </c>
      <c r="S8" s="118">
        <f>('[1]2030 onwards to 2080'!$J$24/5/1000000)*'[1]2030 onwards to 2080'!$H$4</f>
        <v>0</v>
      </c>
      <c r="T8" s="118">
        <f>('[1]2030 onwards to 2080'!$J$24/5/1000000)*'[1]2030 onwards to 2080'!$H$4</f>
        <v>0</v>
      </c>
      <c r="U8" s="118">
        <f>('[1]2030 onwards to 2080'!$J$24/5/1000000)*'[1]2030 onwards to 2080'!$H$4</f>
        <v>0</v>
      </c>
      <c r="V8" s="118">
        <f>('[1]2030 onwards to 2080'!$J$24/5/1000000)*'[1]2030 onwards to 2080'!$H$4</f>
        <v>0</v>
      </c>
      <c r="W8" s="118">
        <f>('[1]2030 onwards to 2080'!$J$24/5/1000000)*'[1]2030 onwards to 2080'!$H$4</f>
        <v>0</v>
      </c>
      <c r="X8" s="118">
        <f>('[1]2030 onwards to 2080'!$P$24/5/1000000)*'[1]2030 onwards to 2080'!$H$4</f>
        <v>0</v>
      </c>
      <c r="Y8" s="118">
        <f>('[1]2030 onwards to 2080'!$P$24/5/1000000)*'[1]2030 onwards to 2080'!$H$4</f>
        <v>0</v>
      </c>
      <c r="Z8" s="118">
        <f>('[1]2030 onwards to 2080'!$P$24/5/1000000)*'[1]2030 onwards to 2080'!$H$4</f>
        <v>0</v>
      </c>
      <c r="AA8" s="118">
        <f>('[1]2030 onwards to 2080'!$P$24/5/1000000)*'[1]2030 onwards to 2080'!$H$4</f>
        <v>0</v>
      </c>
      <c r="AB8" s="118">
        <f>('[1]2030 onwards to 2080'!$P$24/5/1000000)*'[1]2030 onwards to 2080'!$H$4</f>
        <v>0</v>
      </c>
      <c r="AC8" s="118">
        <f>('[1]2030 onwards to 2080'!$V$24/5/1000000)*'[1]2030 onwards to 2080'!$H$4</f>
        <v>0</v>
      </c>
      <c r="AD8" s="118">
        <f>('[1]2030 onwards to 2080'!$V$24/5/1000000)*'[1]2030 onwards to 2080'!$H$4</f>
        <v>0</v>
      </c>
      <c r="AE8" s="118">
        <f>('[1]2030 onwards to 2080'!$V$24/5/1000000)*'[1]2030 onwards to 2080'!$H$4</f>
        <v>0</v>
      </c>
      <c r="AF8" s="118">
        <f>('[1]2030 onwards to 2080'!$V$24/5/1000000)*'[1]2030 onwards to 2080'!$H$4</f>
        <v>0</v>
      </c>
      <c r="AG8" s="118">
        <f>('[1]2030 onwards to 2080'!$V$24/5/1000000)*'[1]2030 onwards to 2080'!$H$4</f>
        <v>0</v>
      </c>
      <c r="AH8" s="118">
        <f>('[1]2030 onwards to 2080'!$AB$24/5/1000000)*'[1]2030 onwards to 2080'!$H$4</f>
        <v>0</v>
      </c>
      <c r="AI8" s="118">
        <f>('[1]2030 onwards to 2080'!$AB$24/5/1000000)*'[1]2030 onwards to 2080'!$H$4</f>
        <v>0</v>
      </c>
      <c r="AJ8" s="118">
        <f>('[1]2030 onwards to 2080'!$AB$24/5/1000000)*'[1]2030 onwards to 2080'!$H$4</f>
        <v>0</v>
      </c>
      <c r="AK8" s="118">
        <f>('[1]2030 onwards to 2080'!$AB$24/5/1000000)*'[1]2030 onwards to 2080'!$H$4</f>
        <v>0</v>
      </c>
      <c r="AL8" s="118">
        <f>('[1]2030 onwards to 2080'!$AB$24/5/1000000)*'[1]2030 onwards to 2080'!$H$4</f>
        <v>0</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2"/>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2"/>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2"/>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2"/>
      <c r="N14" s="41" t="str">
        <f>IF((N8+N9)*N11&lt;&gt;0,(N8+N9)*N11,"")</f>
        <v/>
      </c>
      <c r="O14" s="41" t="str">
        <f t="shared" ref="O14:BQ14" si="3">IF((O8+O9)*O11&lt;&gt;0,(O8+O9)*O11,"")</f>
        <v/>
      </c>
      <c r="P14" s="41" t="str">
        <f t="shared" si="3"/>
        <v/>
      </c>
      <c r="Q14" s="41" t="str">
        <f>IF((Q8+Q9)*Q11&lt;&gt;0,(Q8+Q9)*Q11,"")</f>
        <v/>
      </c>
      <c r="R14" s="41" t="str">
        <f t="shared" si="3"/>
        <v/>
      </c>
      <c r="S14" s="41" t="str">
        <f t="shared" si="3"/>
        <v/>
      </c>
      <c r="T14" s="41" t="str">
        <f>IF((T8+T9)*T11&lt;&gt;0,(T8+T9)*T11,"")</f>
        <v/>
      </c>
      <c r="U14" s="41" t="str">
        <f t="shared" si="3"/>
        <v/>
      </c>
      <c r="V14" s="41" t="str">
        <f t="shared" si="3"/>
        <v/>
      </c>
      <c r="W14" s="41" t="str">
        <f t="shared" si="3"/>
        <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IF((AM8+AM9)*AM11&lt;&gt;0,(AM8+AM9)*AM11,"")</f>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ref="BR14:BT14" si="4">IF((DF8+BR9)*BR11&lt;&gt;0,(DF8+BR9)*BR11,"")</f>
        <v/>
      </c>
      <c r="BS14" s="41" t="str">
        <f t="shared" si="4"/>
        <v/>
      </c>
      <c r="BT14" s="41" t="str">
        <f t="shared" si="4"/>
        <v/>
      </c>
      <c r="BU14" s="41" t="str">
        <f>IF((BP8+BU9)*BU11&lt;&gt;0,(BP8+BU9)*BU11,"")</f>
        <v/>
      </c>
      <c r="BV14" s="41" t="str">
        <f t="shared" ref="BV14:CO14" si="5">IF((BV8+BV9)*BV11&lt;&gt;0,(BV8+BV9)*BV11,"")</f>
        <v/>
      </c>
      <c r="BW14" s="41" t="str">
        <f t="shared" si="5"/>
        <v/>
      </c>
      <c r="BX14" s="41" t="str">
        <f t="shared" si="5"/>
        <v/>
      </c>
      <c r="BY14" s="41" t="str">
        <f t="shared" si="5"/>
        <v/>
      </c>
      <c r="BZ14" s="41" t="str">
        <f t="shared" si="5"/>
        <v/>
      </c>
      <c r="CA14" s="41" t="str">
        <f t="shared" si="5"/>
        <v/>
      </c>
      <c r="CB14" s="41" t="str">
        <f t="shared" si="5"/>
        <v/>
      </c>
      <c r="CC14" s="41" t="str">
        <f t="shared" si="5"/>
        <v/>
      </c>
      <c r="CD14" s="41" t="str">
        <f t="shared" si="5"/>
        <v/>
      </c>
      <c r="CE14" s="41" t="str">
        <f t="shared" si="5"/>
        <v/>
      </c>
      <c r="CF14" s="41" t="str">
        <f t="shared" si="5"/>
        <v/>
      </c>
      <c r="CG14" s="41" t="str">
        <f t="shared" si="5"/>
        <v/>
      </c>
      <c r="CH14" s="41" t="str">
        <f t="shared" si="5"/>
        <v/>
      </c>
      <c r="CI14" s="41" t="str">
        <f t="shared" si="5"/>
        <v/>
      </c>
      <c r="CJ14" s="41" t="str">
        <f t="shared" si="5"/>
        <v/>
      </c>
      <c r="CK14" s="41" t="str">
        <f t="shared" si="5"/>
        <v/>
      </c>
      <c r="CL14" s="41" t="str">
        <f t="shared" si="5"/>
        <v/>
      </c>
      <c r="CM14" s="41" t="str">
        <f t="shared" si="5"/>
        <v/>
      </c>
      <c r="CN14" s="41" t="str">
        <f t="shared" si="5"/>
        <v/>
      </c>
      <c r="CO14" s="42" t="str">
        <f t="shared" si="5"/>
        <v/>
      </c>
    </row>
    <row r="15" spans="1:93" s="43" customFormat="1" ht="15.75" thickBot="1" x14ac:dyDescent="0.25">
      <c r="A15" s="162"/>
      <c r="B15" s="36"/>
      <c r="C15" s="37"/>
      <c r="D15" s="38" t="s">
        <v>114</v>
      </c>
      <c r="E15" s="37"/>
      <c r="F15" s="37"/>
      <c r="G15" s="37" t="s">
        <v>101</v>
      </c>
      <c r="H15" s="163" t="str">
        <f>IF(SUM($M$14:$CO$14)&lt;&gt;0,SUM($M$14:$CO$14),"")</f>
        <v/>
      </c>
      <c r="I15" s="164"/>
      <c r="J15" s="164"/>
      <c r="K15" s="164"/>
      <c r="L15" s="165"/>
    </row>
    <row r="16" spans="1:93" s="43" customFormat="1" ht="15.75" thickBot="1" x14ac:dyDescent="0.25">
      <c r="A16" s="44"/>
      <c r="B16" s="45"/>
      <c r="C16" s="45"/>
      <c r="D16" s="46"/>
      <c r="E16" s="45"/>
      <c r="F16" s="45"/>
      <c r="G16" s="45"/>
      <c r="H16" s="47" t="str">
        <f>H15</f>
        <v/>
      </c>
      <c r="I16" s="48"/>
    </row>
    <row r="17" spans="1:93" s="43" customFormat="1" ht="15.75" thickBot="1" x14ac:dyDescent="0.25">
      <c r="A17" s="44"/>
      <c r="B17" s="45"/>
      <c r="C17" s="45"/>
      <c r="D17" s="46"/>
      <c r="E17" s="45"/>
      <c r="F17" s="45"/>
      <c r="G17" s="45"/>
      <c r="H17" s="163" t="str">
        <f>IF(SUM($M$14:$AL$14)&lt;&gt;0,SUM($M$14:$AL$14),"")</f>
        <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t="str">
        <f>H17</f>
        <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6">+O7+N22</f>
        <v>0</v>
      </c>
      <c r="P20" s="134">
        <f t="shared" si="6"/>
        <v>0</v>
      </c>
      <c r="Q20" s="134">
        <f t="shared" si="6"/>
        <v>0</v>
      </c>
      <c r="R20" s="134">
        <f t="shared" si="6"/>
        <v>0</v>
      </c>
      <c r="S20" s="134">
        <f t="shared" si="6"/>
        <v>0</v>
      </c>
      <c r="T20" s="134">
        <f t="shared" si="6"/>
        <v>0</v>
      </c>
      <c r="U20" s="134">
        <f t="shared" si="6"/>
        <v>0</v>
      </c>
      <c r="V20" s="134">
        <f t="shared" si="6"/>
        <v>0</v>
      </c>
      <c r="W20" s="134">
        <f t="shared" si="6"/>
        <v>0</v>
      </c>
      <c r="X20" s="134">
        <f t="shared" si="6"/>
        <v>0</v>
      </c>
      <c r="Y20" s="134">
        <f t="shared" si="6"/>
        <v>0</v>
      </c>
      <c r="Z20" s="134">
        <f t="shared" si="6"/>
        <v>0</v>
      </c>
      <c r="AA20" s="134">
        <f t="shared" si="6"/>
        <v>0</v>
      </c>
      <c r="AB20" s="134">
        <f t="shared" si="6"/>
        <v>0</v>
      </c>
      <c r="AC20" s="134">
        <f t="shared" si="6"/>
        <v>0</v>
      </c>
      <c r="AD20" s="134">
        <f t="shared" si="6"/>
        <v>0</v>
      </c>
      <c r="AE20" s="134">
        <f t="shared" si="6"/>
        <v>0</v>
      </c>
      <c r="AF20" s="134">
        <f t="shared" si="6"/>
        <v>0</v>
      </c>
      <c r="AG20" s="134">
        <f t="shared" si="6"/>
        <v>0</v>
      </c>
      <c r="AH20" s="134">
        <f t="shared" si="6"/>
        <v>0</v>
      </c>
      <c r="AI20" s="134">
        <f t="shared" si="6"/>
        <v>0</v>
      </c>
      <c r="AJ20" s="134">
        <f t="shared" si="6"/>
        <v>0</v>
      </c>
      <c r="AK20" s="134">
        <f t="shared" si="6"/>
        <v>0</v>
      </c>
      <c r="AL20" s="134">
        <f t="shared" si="6"/>
        <v>0</v>
      </c>
      <c r="AM20" s="134">
        <f t="shared" si="6"/>
        <v>0</v>
      </c>
      <c r="AN20" s="134">
        <f t="shared" si="6"/>
        <v>0</v>
      </c>
      <c r="AO20" s="134">
        <f t="shared" si="6"/>
        <v>0</v>
      </c>
      <c r="AP20" s="134">
        <f t="shared" si="6"/>
        <v>0</v>
      </c>
      <c r="AQ20" s="134">
        <f t="shared" si="6"/>
        <v>0</v>
      </c>
      <c r="AR20" s="134">
        <f t="shared" si="6"/>
        <v>0</v>
      </c>
      <c r="AS20" s="134">
        <f t="shared" si="6"/>
        <v>0</v>
      </c>
      <c r="AT20" s="134">
        <f t="shared" si="6"/>
        <v>0</v>
      </c>
      <c r="AU20" s="134">
        <f t="shared" si="6"/>
        <v>0</v>
      </c>
      <c r="AV20" s="134">
        <f t="shared" si="6"/>
        <v>0</v>
      </c>
      <c r="AW20" s="134">
        <f t="shared" si="6"/>
        <v>0</v>
      </c>
      <c r="AX20" s="134">
        <f t="shared" si="6"/>
        <v>0</v>
      </c>
      <c r="AY20" s="134">
        <f t="shared" si="6"/>
        <v>0</v>
      </c>
      <c r="AZ20" s="134">
        <f t="shared" si="6"/>
        <v>0</v>
      </c>
      <c r="BA20" s="134">
        <f t="shared" si="6"/>
        <v>0</v>
      </c>
      <c r="BB20" s="134">
        <f t="shared" si="6"/>
        <v>0</v>
      </c>
      <c r="BC20" s="134">
        <f t="shared" si="6"/>
        <v>0</v>
      </c>
      <c r="BD20" s="134">
        <f t="shared" si="6"/>
        <v>0</v>
      </c>
      <c r="BE20" s="134">
        <f t="shared" si="6"/>
        <v>0</v>
      </c>
      <c r="BF20" s="134">
        <f t="shared" si="6"/>
        <v>0</v>
      </c>
      <c r="BG20" s="134">
        <f t="shared" si="6"/>
        <v>0</v>
      </c>
      <c r="BH20" s="134">
        <f t="shared" si="6"/>
        <v>0</v>
      </c>
      <c r="BI20" s="134">
        <f t="shared" si="6"/>
        <v>0</v>
      </c>
      <c r="BJ20" s="134">
        <f t="shared" si="6"/>
        <v>0</v>
      </c>
      <c r="BK20" s="134">
        <f t="shared" si="6"/>
        <v>0</v>
      </c>
      <c r="BL20" s="134">
        <f t="shared" si="6"/>
        <v>0</v>
      </c>
      <c r="BM20" s="134">
        <f t="shared" si="6"/>
        <v>0</v>
      </c>
      <c r="BN20" s="134">
        <f t="shared" si="6"/>
        <v>0</v>
      </c>
      <c r="BO20" s="134">
        <f t="shared" si="6"/>
        <v>0</v>
      </c>
      <c r="BP20" s="134">
        <f t="shared" si="6"/>
        <v>0</v>
      </c>
      <c r="BQ20" s="134">
        <f t="shared" si="6"/>
        <v>0</v>
      </c>
      <c r="BR20" s="134">
        <f t="shared" si="6"/>
        <v>0</v>
      </c>
      <c r="BS20" s="134">
        <f t="shared" si="6"/>
        <v>0</v>
      </c>
      <c r="BT20" s="134">
        <f t="shared" si="6"/>
        <v>0</v>
      </c>
      <c r="BU20" s="134">
        <f t="shared" si="6"/>
        <v>0</v>
      </c>
      <c r="BV20" s="134">
        <f t="shared" si="6"/>
        <v>0</v>
      </c>
      <c r="BW20" s="134">
        <f t="shared" si="6"/>
        <v>0</v>
      </c>
      <c r="BX20" s="134">
        <f t="shared" si="6"/>
        <v>0</v>
      </c>
      <c r="BY20" s="134">
        <f t="shared" si="6"/>
        <v>0</v>
      </c>
      <c r="BZ20" s="134">
        <f t="shared" si="6"/>
        <v>0</v>
      </c>
      <c r="CA20" s="134">
        <f t="shared" ref="CA20:CO20" si="7">+CA7+BZ22</f>
        <v>0</v>
      </c>
      <c r="CB20" s="134">
        <f t="shared" si="7"/>
        <v>0</v>
      </c>
      <c r="CC20" s="134">
        <f t="shared" si="7"/>
        <v>0</v>
      </c>
      <c r="CD20" s="134">
        <f t="shared" si="7"/>
        <v>0</v>
      </c>
      <c r="CE20" s="134">
        <f t="shared" si="7"/>
        <v>0</v>
      </c>
      <c r="CF20" s="134">
        <f t="shared" si="7"/>
        <v>0</v>
      </c>
      <c r="CG20" s="134">
        <f t="shared" si="7"/>
        <v>0</v>
      </c>
      <c r="CH20" s="134">
        <f t="shared" si="7"/>
        <v>0</v>
      </c>
      <c r="CI20" s="134">
        <f t="shared" si="7"/>
        <v>0</v>
      </c>
      <c r="CJ20" s="134">
        <f t="shared" si="7"/>
        <v>0</v>
      </c>
      <c r="CK20" s="134">
        <f t="shared" si="7"/>
        <v>0</v>
      </c>
      <c r="CL20" s="134">
        <f t="shared" si="7"/>
        <v>0</v>
      </c>
      <c r="CM20" s="134">
        <f t="shared" si="7"/>
        <v>0</v>
      </c>
      <c r="CN20" s="134">
        <f t="shared" si="7"/>
        <v>0</v>
      </c>
      <c r="CO20" s="134">
        <f t="shared" si="7"/>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8">MIN(IF(N20=0,0,+N7/$F21)+M21,N20)</f>
        <v>0</v>
      </c>
      <c r="O21" s="135">
        <f t="shared" si="8"/>
        <v>0</v>
      </c>
      <c r="P21" s="135">
        <f t="shared" si="8"/>
        <v>0</v>
      </c>
      <c r="Q21" s="135">
        <f t="shared" si="8"/>
        <v>0</v>
      </c>
      <c r="R21" s="135">
        <f t="shared" si="8"/>
        <v>0</v>
      </c>
      <c r="S21" s="135">
        <f t="shared" si="8"/>
        <v>0</v>
      </c>
      <c r="T21" s="135">
        <f t="shared" si="8"/>
        <v>0</v>
      </c>
      <c r="U21" s="135">
        <f t="shared" si="8"/>
        <v>0</v>
      </c>
      <c r="V21" s="135">
        <f t="shared" si="8"/>
        <v>0</v>
      </c>
      <c r="W21" s="135">
        <f t="shared" si="8"/>
        <v>0</v>
      </c>
      <c r="X21" s="135">
        <f t="shared" si="8"/>
        <v>0</v>
      </c>
      <c r="Y21" s="135">
        <f t="shared" si="8"/>
        <v>0</v>
      </c>
      <c r="Z21" s="135">
        <f t="shared" si="8"/>
        <v>0</v>
      </c>
      <c r="AA21" s="135">
        <f t="shared" si="8"/>
        <v>0</v>
      </c>
      <c r="AB21" s="135">
        <f t="shared" si="8"/>
        <v>0</v>
      </c>
      <c r="AC21" s="135">
        <f t="shared" si="8"/>
        <v>0</v>
      </c>
      <c r="AD21" s="135">
        <f t="shared" si="8"/>
        <v>0</v>
      </c>
      <c r="AE21" s="135">
        <f t="shared" si="8"/>
        <v>0</v>
      </c>
      <c r="AF21" s="135">
        <f t="shared" si="8"/>
        <v>0</v>
      </c>
      <c r="AG21" s="135">
        <f t="shared" si="8"/>
        <v>0</v>
      </c>
      <c r="AH21" s="135">
        <f t="shared" si="8"/>
        <v>0</v>
      </c>
      <c r="AI21" s="135">
        <f t="shared" si="8"/>
        <v>0</v>
      </c>
      <c r="AJ21" s="135">
        <f t="shared" si="8"/>
        <v>0</v>
      </c>
      <c r="AK21" s="135">
        <f t="shared" si="8"/>
        <v>0</v>
      </c>
      <c r="AL21" s="135">
        <f t="shared" si="8"/>
        <v>0</v>
      </c>
      <c r="AM21" s="135">
        <f t="shared" si="8"/>
        <v>0</v>
      </c>
      <c r="AN21" s="135">
        <f t="shared" si="8"/>
        <v>0</v>
      </c>
      <c r="AO21" s="135">
        <f t="shared" si="8"/>
        <v>0</v>
      </c>
      <c r="AP21" s="135">
        <f t="shared" si="8"/>
        <v>0</v>
      </c>
      <c r="AQ21" s="135">
        <f t="shared" si="8"/>
        <v>0</v>
      </c>
      <c r="AR21" s="135">
        <f t="shared" si="8"/>
        <v>0</v>
      </c>
      <c r="AS21" s="135">
        <f t="shared" si="8"/>
        <v>0</v>
      </c>
      <c r="AT21" s="135">
        <f t="shared" si="8"/>
        <v>0</v>
      </c>
      <c r="AU21" s="135">
        <f t="shared" si="8"/>
        <v>0</v>
      </c>
      <c r="AV21" s="135">
        <f t="shared" si="8"/>
        <v>0</v>
      </c>
      <c r="AW21" s="135">
        <f t="shared" si="8"/>
        <v>0</v>
      </c>
      <c r="AX21" s="135">
        <f t="shared" si="8"/>
        <v>0</v>
      </c>
      <c r="AY21" s="135">
        <f t="shared" si="8"/>
        <v>0</v>
      </c>
      <c r="AZ21" s="135">
        <f t="shared" si="8"/>
        <v>0</v>
      </c>
      <c r="BA21" s="135">
        <f t="shared" si="8"/>
        <v>0</v>
      </c>
      <c r="BB21" s="135">
        <f t="shared" si="8"/>
        <v>0</v>
      </c>
      <c r="BC21" s="135">
        <f t="shared" si="8"/>
        <v>0</v>
      </c>
      <c r="BD21" s="135">
        <f t="shared" si="8"/>
        <v>0</v>
      </c>
      <c r="BE21" s="135">
        <f t="shared" si="8"/>
        <v>0</v>
      </c>
      <c r="BF21" s="135">
        <f t="shared" si="8"/>
        <v>0</v>
      </c>
      <c r="BG21" s="135">
        <f t="shared" si="8"/>
        <v>0</v>
      </c>
      <c r="BH21" s="135">
        <f t="shared" si="8"/>
        <v>0</v>
      </c>
      <c r="BI21" s="135">
        <f t="shared" si="8"/>
        <v>0</v>
      </c>
      <c r="BJ21" s="135">
        <f t="shared" si="8"/>
        <v>0</v>
      </c>
      <c r="BK21" s="135">
        <f t="shared" si="8"/>
        <v>0</v>
      </c>
      <c r="BL21" s="135">
        <f t="shared" si="8"/>
        <v>0</v>
      </c>
      <c r="BM21" s="135">
        <f t="shared" si="8"/>
        <v>0</v>
      </c>
      <c r="BN21" s="135">
        <f t="shared" si="8"/>
        <v>0</v>
      </c>
      <c r="BO21" s="135">
        <f t="shared" si="8"/>
        <v>0</v>
      </c>
      <c r="BP21" s="135">
        <f t="shared" si="8"/>
        <v>0</v>
      </c>
      <c r="BQ21" s="135">
        <f t="shared" si="8"/>
        <v>0</v>
      </c>
      <c r="BR21" s="135">
        <f t="shared" si="8"/>
        <v>0</v>
      </c>
      <c r="BS21" s="135">
        <f t="shared" si="8"/>
        <v>0</v>
      </c>
      <c r="BT21" s="135">
        <f t="shared" si="8"/>
        <v>0</v>
      </c>
      <c r="BU21" s="135">
        <f t="shared" si="8"/>
        <v>0</v>
      </c>
      <c r="BV21" s="135">
        <f t="shared" si="8"/>
        <v>0</v>
      </c>
      <c r="BW21" s="135">
        <f t="shared" si="8"/>
        <v>0</v>
      </c>
      <c r="BX21" s="135">
        <f t="shared" si="8"/>
        <v>0</v>
      </c>
      <c r="BY21" s="135">
        <f t="shared" si="8"/>
        <v>0</v>
      </c>
      <c r="BZ21" s="135">
        <f t="shared" ref="BZ21:CO21" si="9">MIN(IF(BZ20=0,0,+BZ7/$F21)+BY21,BZ20)</f>
        <v>0</v>
      </c>
      <c r="CA21" s="135">
        <f t="shared" si="9"/>
        <v>0</v>
      </c>
      <c r="CB21" s="135">
        <f t="shared" si="9"/>
        <v>0</v>
      </c>
      <c r="CC21" s="135">
        <f t="shared" si="9"/>
        <v>0</v>
      </c>
      <c r="CD21" s="135">
        <f t="shared" si="9"/>
        <v>0</v>
      </c>
      <c r="CE21" s="135">
        <f t="shared" si="9"/>
        <v>0</v>
      </c>
      <c r="CF21" s="135">
        <f t="shared" si="9"/>
        <v>0</v>
      </c>
      <c r="CG21" s="135">
        <f t="shared" si="9"/>
        <v>0</v>
      </c>
      <c r="CH21" s="135">
        <f t="shared" si="9"/>
        <v>0</v>
      </c>
      <c r="CI21" s="135">
        <f t="shared" si="9"/>
        <v>0</v>
      </c>
      <c r="CJ21" s="135">
        <f t="shared" si="9"/>
        <v>0</v>
      </c>
      <c r="CK21" s="135">
        <f t="shared" si="9"/>
        <v>0</v>
      </c>
      <c r="CL21" s="135">
        <f t="shared" si="9"/>
        <v>0</v>
      </c>
      <c r="CM21" s="135">
        <f t="shared" si="9"/>
        <v>0</v>
      </c>
      <c r="CN21" s="135">
        <f t="shared" si="9"/>
        <v>0</v>
      </c>
      <c r="CO21" s="135">
        <f t="shared" si="9"/>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10">+O20-O21</f>
        <v>0</v>
      </c>
      <c r="P22" s="135">
        <f t="shared" si="10"/>
        <v>0</v>
      </c>
      <c r="Q22" s="135">
        <f t="shared" si="10"/>
        <v>0</v>
      </c>
      <c r="R22" s="135">
        <f t="shared" si="10"/>
        <v>0</v>
      </c>
      <c r="S22" s="135">
        <f t="shared" si="10"/>
        <v>0</v>
      </c>
      <c r="T22" s="135">
        <f t="shared" si="10"/>
        <v>0</v>
      </c>
      <c r="U22" s="135">
        <f t="shared" si="10"/>
        <v>0</v>
      </c>
      <c r="V22" s="135">
        <f t="shared" si="10"/>
        <v>0</v>
      </c>
      <c r="W22" s="135">
        <f t="shared" si="10"/>
        <v>0</v>
      </c>
      <c r="X22" s="135">
        <f t="shared" si="10"/>
        <v>0</v>
      </c>
      <c r="Y22" s="135">
        <f t="shared" si="10"/>
        <v>0</v>
      </c>
      <c r="Z22" s="135">
        <f t="shared" si="10"/>
        <v>0</v>
      </c>
      <c r="AA22" s="135">
        <f t="shared" si="10"/>
        <v>0</v>
      </c>
      <c r="AB22" s="135">
        <f t="shared" si="10"/>
        <v>0</v>
      </c>
      <c r="AC22" s="136">
        <f t="shared" si="10"/>
        <v>0</v>
      </c>
      <c r="AD22" s="136">
        <f t="shared" si="10"/>
        <v>0</v>
      </c>
      <c r="AE22" s="136">
        <f t="shared" si="10"/>
        <v>0</v>
      </c>
      <c r="AF22" s="136">
        <f t="shared" si="10"/>
        <v>0</v>
      </c>
      <c r="AG22" s="136">
        <f t="shared" si="10"/>
        <v>0</v>
      </c>
      <c r="AH22" s="136">
        <f t="shared" si="10"/>
        <v>0</v>
      </c>
      <c r="AI22" s="136">
        <f t="shared" si="10"/>
        <v>0</v>
      </c>
      <c r="AJ22" s="136">
        <f t="shared" si="10"/>
        <v>0</v>
      </c>
      <c r="AK22" s="136">
        <f t="shared" si="10"/>
        <v>0</v>
      </c>
      <c r="AL22" s="136">
        <f t="shared" si="10"/>
        <v>0</v>
      </c>
      <c r="AM22" s="136">
        <f t="shared" si="10"/>
        <v>0</v>
      </c>
      <c r="AN22" s="136">
        <f t="shared" si="10"/>
        <v>0</v>
      </c>
      <c r="AO22" s="136">
        <f t="shared" si="10"/>
        <v>0</v>
      </c>
      <c r="AP22" s="136">
        <f t="shared" si="10"/>
        <v>0</v>
      </c>
      <c r="AQ22" s="136">
        <f t="shared" si="10"/>
        <v>0</v>
      </c>
      <c r="AR22" s="136">
        <f t="shared" si="10"/>
        <v>0</v>
      </c>
      <c r="AS22" s="136">
        <f t="shared" si="10"/>
        <v>0</v>
      </c>
      <c r="AT22" s="136">
        <f t="shared" si="10"/>
        <v>0</v>
      </c>
      <c r="AU22" s="136">
        <f t="shared" si="10"/>
        <v>0</v>
      </c>
      <c r="AV22" s="136">
        <f t="shared" si="10"/>
        <v>0</v>
      </c>
      <c r="AW22" s="136">
        <f t="shared" si="10"/>
        <v>0</v>
      </c>
      <c r="AX22" s="136">
        <f t="shared" si="10"/>
        <v>0</v>
      </c>
      <c r="AY22" s="136">
        <f t="shared" si="10"/>
        <v>0</v>
      </c>
      <c r="AZ22" s="136">
        <f t="shared" si="10"/>
        <v>0</v>
      </c>
      <c r="BA22" s="136">
        <f t="shared" si="10"/>
        <v>0</v>
      </c>
      <c r="BB22" s="136">
        <f t="shared" si="10"/>
        <v>0</v>
      </c>
      <c r="BC22" s="136">
        <f t="shared" si="10"/>
        <v>0</v>
      </c>
      <c r="BD22" s="136">
        <f t="shared" si="10"/>
        <v>0</v>
      </c>
      <c r="BE22" s="136">
        <f t="shared" si="10"/>
        <v>0</v>
      </c>
      <c r="BF22" s="136">
        <f t="shared" si="10"/>
        <v>0</v>
      </c>
      <c r="BG22" s="136">
        <f t="shared" si="10"/>
        <v>0</v>
      </c>
      <c r="BH22" s="136">
        <f t="shared" si="10"/>
        <v>0</v>
      </c>
      <c r="BI22" s="136">
        <f t="shared" si="10"/>
        <v>0</v>
      </c>
      <c r="BJ22" s="136">
        <f t="shared" si="10"/>
        <v>0</v>
      </c>
      <c r="BK22" s="136">
        <f t="shared" si="10"/>
        <v>0</v>
      </c>
      <c r="BL22" s="136">
        <f t="shared" si="10"/>
        <v>0</v>
      </c>
      <c r="BM22" s="136">
        <f t="shared" si="10"/>
        <v>0</v>
      </c>
      <c r="BN22" s="136">
        <f t="shared" si="10"/>
        <v>0</v>
      </c>
      <c r="BO22" s="136">
        <f t="shared" si="10"/>
        <v>0</v>
      </c>
      <c r="BP22" s="136">
        <f t="shared" si="10"/>
        <v>0</v>
      </c>
      <c r="BQ22" s="136">
        <f t="shared" si="10"/>
        <v>0</v>
      </c>
      <c r="BR22" s="136">
        <f t="shared" si="10"/>
        <v>0</v>
      </c>
      <c r="BS22" s="136">
        <f t="shared" si="10"/>
        <v>0</v>
      </c>
      <c r="BT22" s="136">
        <f t="shared" si="10"/>
        <v>0</v>
      </c>
      <c r="BU22" s="136">
        <f t="shared" si="10"/>
        <v>0</v>
      </c>
      <c r="BV22" s="136">
        <f t="shared" si="10"/>
        <v>0</v>
      </c>
      <c r="BW22" s="136">
        <f t="shared" si="10"/>
        <v>0</v>
      </c>
      <c r="BX22" s="136">
        <f t="shared" si="10"/>
        <v>0</v>
      </c>
      <c r="BY22" s="136">
        <f t="shared" si="10"/>
        <v>0</v>
      </c>
      <c r="BZ22" s="136">
        <f t="shared" si="10"/>
        <v>0</v>
      </c>
      <c r="CA22" s="136">
        <f t="shared" ref="CA22:CO22" si="11">+CA20-CA21</f>
        <v>0</v>
      </c>
      <c r="CB22" s="136">
        <f t="shared" si="11"/>
        <v>0</v>
      </c>
      <c r="CC22" s="136">
        <f t="shared" si="11"/>
        <v>0</v>
      </c>
      <c r="CD22" s="136">
        <f t="shared" si="11"/>
        <v>0</v>
      </c>
      <c r="CE22" s="136">
        <f t="shared" si="11"/>
        <v>0</v>
      </c>
      <c r="CF22" s="136">
        <f t="shared" si="11"/>
        <v>0</v>
      </c>
      <c r="CG22" s="136">
        <f t="shared" si="11"/>
        <v>0</v>
      </c>
      <c r="CH22" s="136">
        <f t="shared" si="11"/>
        <v>0</v>
      </c>
      <c r="CI22" s="136">
        <f t="shared" si="11"/>
        <v>0</v>
      </c>
      <c r="CJ22" s="136">
        <f t="shared" si="11"/>
        <v>0</v>
      </c>
      <c r="CK22" s="136">
        <f t="shared" si="11"/>
        <v>0</v>
      </c>
      <c r="CL22" s="136">
        <f t="shared" si="11"/>
        <v>0</v>
      </c>
      <c r="CM22" s="136">
        <f t="shared" si="11"/>
        <v>0</v>
      </c>
      <c r="CN22" s="136">
        <f t="shared" si="11"/>
        <v>0</v>
      </c>
      <c r="CO22" s="136">
        <f t="shared" si="11"/>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2">AVERAGE(O20,O22)</f>
        <v>0</v>
      </c>
      <c r="P23" s="135">
        <f t="shared" si="12"/>
        <v>0</v>
      </c>
      <c r="Q23" s="135">
        <f t="shared" si="12"/>
        <v>0</v>
      </c>
      <c r="R23" s="135">
        <f t="shared" si="12"/>
        <v>0</v>
      </c>
      <c r="S23" s="135">
        <f t="shared" si="12"/>
        <v>0</v>
      </c>
      <c r="T23" s="135">
        <f t="shared" si="12"/>
        <v>0</v>
      </c>
      <c r="U23" s="135">
        <f t="shared" si="12"/>
        <v>0</v>
      </c>
      <c r="V23" s="135">
        <f t="shared" si="12"/>
        <v>0</v>
      </c>
      <c r="W23" s="135">
        <f t="shared" si="12"/>
        <v>0</v>
      </c>
      <c r="X23" s="135">
        <f t="shared" si="12"/>
        <v>0</v>
      </c>
      <c r="Y23" s="135">
        <f t="shared" si="12"/>
        <v>0</v>
      </c>
      <c r="Z23" s="135">
        <f t="shared" si="12"/>
        <v>0</v>
      </c>
      <c r="AA23" s="135">
        <f t="shared" si="12"/>
        <v>0</v>
      </c>
      <c r="AB23" s="135">
        <f t="shared" si="12"/>
        <v>0</v>
      </c>
      <c r="AC23" s="136">
        <f t="shared" si="12"/>
        <v>0</v>
      </c>
      <c r="AD23" s="136">
        <f t="shared" si="12"/>
        <v>0</v>
      </c>
      <c r="AE23" s="136">
        <f t="shared" si="12"/>
        <v>0</v>
      </c>
      <c r="AF23" s="136">
        <f t="shared" si="12"/>
        <v>0</v>
      </c>
      <c r="AG23" s="136">
        <f t="shared" si="12"/>
        <v>0</v>
      </c>
      <c r="AH23" s="136">
        <f t="shared" si="12"/>
        <v>0</v>
      </c>
      <c r="AI23" s="136">
        <f t="shared" si="12"/>
        <v>0</v>
      </c>
      <c r="AJ23" s="136">
        <f t="shared" si="12"/>
        <v>0</v>
      </c>
      <c r="AK23" s="136">
        <f t="shared" si="12"/>
        <v>0</v>
      </c>
      <c r="AL23" s="136">
        <f t="shared" si="12"/>
        <v>0</v>
      </c>
      <c r="AM23" s="136">
        <f t="shared" si="12"/>
        <v>0</v>
      </c>
      <c r="AN23" s="136">
        <f t="shared" si="12"/>
        <v>0</v>
      </c>
      <c r="AO23" s="136">
        <f t="shared" si="12"/>
        <v>0</v>
      </c>
      <c r="AP23" s="136">
        <f t="shared" si="12"/>
        <v>0</v>
      </c>
      <c r="AQ23" s="136">
        <f t="shared" si="12"/>
        <v>0</v>
      </c>
      <c r="AR23" s="136">
        <f t="shared" si="12"/>
        <v>0</v>
      </c>
      <c r="AS23" s="136">
        <f t="shared" si="12"/>
        <v>0</v>
      </c>
      <c r="AT23" s="136">
        <f t="shared" si="12"/>
        <v>0</v>
      </c>
      <c r="AU23" s="136">
        <f t="shared" si="12"/>
        <v>0</v>
      </c>
      <c r="AV23" s="136">
        <f t="shared" si="12"/>
        <v>0</v>
      </c>
      <c r="AW23" s="136">
        <f t="shared" si="12"/>
        <v>0</v>
      </c>
      <c r="AX23" s="136">
        <f t="shared" si="12"/>
        <v>0</v>
      </c>
      <c r="AY23" s="136">
        <f t="shared" si="12"/>
        <v>0</v>
      </c>
      <c r="AZ23" s="136">
        <f t="shared" si="12"/>
        <v>0</v>
      </c>
      <c r="BA23" s="136">
        <f t="shared" si="12"/>
        <v>0</v>
      </c>
      <c r="BB23" s="136">
        <f t="shared" si="12"/>
        <v>0</v>
      </c>
      <c r="BC23" s="136">
        <f t="shared" si="12"/>
        <v>0</v>
      </c>
      <c r="BD23" s="136">
        <f t="shared" si="12"/>
        <v>0</v>
      </c>
      <c r="BE23" s="136">
        <f t="shared" si="12"/>
        <v>0</v>
      </c>
      <c r="BF23" s="136">
        <f t="shared" si="12"/>
        <v>0</v>
      </c>
      <c r="BG23" s="136">
        <f t="shared" si="12"/>
        <v>0</v>
      </c>
      <c r="BH23" s="136">
        <f t="shared" si="12"/>
        <v>0</v>
      </c>
      <c r="BI23" s="136">
        <f t="shared" si="12"/>
        <v>0</v>
      </c>
      <c r="BJ23" s="136">
        <f t="shared" si="12"/>
        <v>0</v>
      </c>
      <c r="BK23" s="136">
        <f t="shared" si="12"/>
        <v>0</v>
      </c>
      <c r="BL23" s="136">
        <f t="shared" si="12"/>
        <v>0</v>
      </c>
      <c r="BM23" s="136">
        <f t="shared" si="12"/>
        <v>0</v>
      </c>
      <c r="BN23" s="136">
        <f t="shared" si="12"/>
        <v>0</v>
      </c>
      <c r="BO23" s="136">
        <f t="shared" si="12"/>
        <v>0</v>
      </c>
      <c r="BP23" s="136">
        <f t="shared" si="12"/>
        <v>0</v>
      </c>
      <c r="BQ23" s="136">
        <f t="shared" si="12"/>
        <v>0</v>
      </c>
      <c r="BR23" s="136">
        <f t="shared" si="12"/>
        <v>0</v>
      </c>
      <c r="BS23" s="136">
        <f t="shared" si="12"/>
        <v>0</v>
      </c>
      <c r="BT23" s="136">
        <f t="shared" si="12"/>
        <v>0</v>
      </c>
      <c r="BU23" s="136">
        <f t="shared" si="12"/>
        <v>0</v>
      </c>
      <c r="BV23" s="136">
        <f t="shared" si="12"/>
        <v>0</v>
      </c>
      <c r="BW23" s="136">
        <f t="shared" si="12"/>
        <v>0</v>
      </c>
      <c r="BX23" s="136">
        <f t="shared" si="12"/>
        <v>0</v>
      </c>
      <c r="BY23" s="136">
        <f t="shared" si="12"/>
        <v>0</v>
      </c>
      <c r="BZ23" s="136">
        <f t="shared" si="12"/>
        <v>0</v>
      </c>
      <c r="CA23" s="136">
        <f t="shared" ref="CA23:CO23" si="13">AVERAGE(CA20,CA22)</f>
        <v>0</v>
      </c>
      <c r="CB23" s="136">
        <f t="shared" si="13"/>
        <v>0</v>
      </c>
      <c r="CC23" s="136">
        <f t="shared" si="13"/>
        <v>0</v>
      </c>
      <c r="CD23" s="136">
        <f t="shared" si="13"/>
        <v>0</v>
      </c>
      <c r="CE23" s="136">
        <f t="shared" si="13"/>
        <v>0</v>
      </c>
      <c r="CF23" s="136">
        <f t="shared" si="13"/>
        <v>0</v>
      </c>
      <c r="CG23" s="136">
        <f t="shared" si="13"/>
        <v>0</v>
      </c>
      <c r="CH23" s="136">
        <f t="shared" si="13"/>
        <v>0</v>
      </c>
      <c r="CI23" s="136">
        <f t="shared" si="13"/>
        <v>0</v>
      </c>
      <c r="CJ23" s="136">
        <f t="shared" si="13"/>
        <v>0</v>
      </c>
      <c r="CK23" s="136">
        <f t="shared" si="13"/>
        <v>0</v>
      </c>
      <c r="CL23" s="136">
        <f t="shared" si="13"/>
        <v>0</v>
      </c>
      <c r="CM23" s="136">
        <f t="shared" si="13"/>
        <v>0</v>
      </c>
      <c r="CN23" s="136">
        <f t="shared" si="13"/>
        <v>0</v>
      </c>
      <c r="CO23" s="136">
        <f t="shared" si="13"/>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4">+O23*$F24+O21</f>
        <v>0</v>
      </c>
      <c r="P24" s="135">
        <f t="shared" si="14"/>
        <v>0</v>
      </c>
      <c r="Q24" s="135">
        <f t="shared" si="14"/>
        <v>0</v>
      </c>
      <c r="R24" s="135">
        <f t="shared" si="14"/>
        <v>0</v>
      </c>
      <c r="S24" s="135">
        <f t="shared" si="14"/>
        <v>0</v>
      </c>
      <c r="T24" s="135">
        <f t="shared" si="14"/>
        <v>0</v>
      </c>
      <c r="U24" s="135">
        <f t="shared" si="14"/>
        <v>0</v>
      </c>
      <c r="V24" s="135">
        <f t="shared" si="14"/>
        <v>0</v>
      </c>
      <c r="W24" s="135">
        <f t="shared" si="14"/>
        <v>0</v>
      </c>
      <c r="X24" s="135">
        <f t="shared" si="14"/>
        <v>0</v>
      </c>
      <c r="Y24" s="135">
        <f t="shared" si="14"/>
        <v>0</v>
      </c>
      <c r="Z24" s="135">
        <f t="shared" si="14"/>
        <v>0</v>
      </c>
      <c r="AA24" s="135">
        <f t="shared" si="14"/>
        <v>0</v>
      </c>
      <c r="AB24" s="135">
        <f t="shared" si="14"/>
        <v>0</v>
      </c>
      <c r="AC24" s="135">
        <f t="shared" si="14"/>
        <v>0</v>
      </c>
      <c r="AD24" s="135">
        <f t="shared" si="14"/>
        <v>0</v>
      </c>
      <c r="AE24" s="135">
        <f t="shared" si="14"/>
        <v>0</v>
      </c>
      <c r="AF24" s="135">
        <f t="shared" si="14"/>
        <v>0</v>
      </c>
      <c r="AG24" s="135">
        <f t="shared" si="14"/>
        <v>0</v>
      </c>
      <c r="AH24" s="135">
        <f t="shared" si="14"/>
        <v>0</v>
      </c>
      <c r="AI24" s="135">
        <f t="shared" si="14"/>
        <v>0</v>
      </c>
      <c r="AJ24" s="135">
        <f t="shared" si="14"/>
        <v>0</v>
      </c>
      <c r="AK24" s="135">
        <f t="shared" si="14"/>
        <v>0</v>
      </c>
      <c r="AL24" s="135">
        <f t="shared" si="14"/>
        <v>0</v>
      </c>
      <c r="AM24" s="135">
        <f t="shared" si="14"/>
        <v>0</v>
      </c>
      <c r="AN24" s="135">
        <f t="shared" si="14"/>
        <v>0</v>
      </c>
      <c r="AO24" s="135">
        <f t="shared" si="14"/>
        <v>0</v>
      </c>
      <c r="AP24" s="135">
        <f t="shared" si="14"/>
        <v>0</v>
      </c>
      <c r="AQ24" s="135">
        <f t="shared" si="14"/>
        <v>0</v>
      </c>
      <c r="AR24" s="135">
        <f t="shared" si="14"/>
        <v>0</v>
      </c>
      <c r="AS24" s="135">
        <f t="shared" si="14"/>
        <v>0</v>
      </c>
      <c r="AT24" s="135">
        <f t="shared" si="14"/>
        <v>0</v>
      </c>
      <c r="AU24" s="135">
        <f t="shared" si="14"/>
        <v>0</v>
      </c>
      <c r="AV24" s="135">
        <f t="shared" si="14"/>
        <v>0</v>
      </c>
      <c r="AW24" s="135">
        <f t="shared" si="14"/>
        <v>0</v>
      </c>
      <c r="AX24" s="135">
        <f t="shared" si="14"/>
        <v>0</v>
      </c>
      <c r="AY24" s="135">
        <f t="shared" si="14"/>
        <v>0</v>
      </c>
      <c r="AZ24" s="135">
        <f t="shared" si="14"/>
        <v>0</v>
      </c>
      <c r="BA24" s="135">
        <f t="shared" si="14"/>
        <v>0</v>
      </c>
      <c r="BB24" s="135">
        <f t="shared" si="14"/>
        <v>0</v>
      </c>
      <c r="BC24" s="135">
        <f t="shared" si="14"/>
        <v>0</v>
      </c>
      <c r="BD24" s="135">
        <f t="shared" si="14"/>
        <v>0</v>
      </c>
      <c r="BE24" s="135">
        <f t="shared" si="14"/>
        <v>0</v>
      </c>
      <c r="BF24" s="135">
        <f t="shared" si="14"/>
        <v>0</v>
      </c>
      <c r="BG24" s="135">
        <f t="shared" si="14"/>
        <v>0</v>
      </c>
      <c r="BH24" s="135">
        <f t="shared" si="14"/>
        <v>0</v>
      </c>
      <c r="BI24" s="135">
        <f t="shared" si="14"/>
        <v>0</v>
      </c>
      <c r="BJ24" s="135">
        <f t="shared" si="14"/>
        <v>0</v>
      </c>
      <c r="BK24" s="135">
        <f t="shared" si="14"/>
        <v>0</v>
      </c>
      <c r="BL24" s="135">
        <f t="shared" si="14"/>
        <v>0</v>
      </c>
      <c r="BM24" s="135">
        <f t="shared" si="14"/>
        <v>0</v>
      </c>
      <c r="BN24" s="135">
        <f t="shared" si="14"/>
        <v>0</v>
      </c>
      <c r="BO24" s="135">
        <f t="shared" si="14"/>
        <v>0</v>
      </c>
      <c r="BP24" s="135">
        <f t="shared" si="14"/>
        <v>0</v>
      </c>
      <c r="BQ24" s="135">
        <f t="shared" si="14"/>
        <v>0</v>
      </c>
      <c r="BR24" s="135">
        <f t="shared" si="14"/>
        <v>0</v>
      </c>
      <c r="BS24" s="135">
        <f t="shared" si="14"/>
        <v>0</v>
      </c>
      <c r="BT24" s="135">
        <f t="shared" si="14"/>
        <v>0</v>
      </c>
      <c r="BU24" s="135">
        <f t="shared" si="14"/>
        <v>0</v>
      </c>
      <c r="BV24" s="135">
        <f t="shared" si="14"/>
        <v>0</v>
      </c>
      <c r="BW24" s="135">
        <f t="shared" si="14"/>
        <v>0</v>
      </c>
      <c r="BX24" s="135">
        <f t="shared" si="14"/>
        <v>0</v>
      </c>
      <c r="BY24" s="135">
        <f t="shared" si="14"/>
        <v>0</v>
      </c>
      <c r="BZ24" s="135">
        <f t="shared" si="14"/>
        <v>0</v>
      </c>
      <c r="CA24" s="135">
        <f t="shared" ref="CA24:CO24" si="15">+CA23*$F24+CA21</f>
        <v>0</v>
      </c>
      <c r="CB24" s="135">
        <f t="shared" si="15"/>
        <v>0</v>
      </c>
      <c r="CC24" s="135">
        <f t="shared" si="15"/>
        <v>0</v>
      </c>
      <c r="CD24" s="135">
        <f t="shared" si="15"/>
        <v>0</v>
      </c>
      <c r="CE24" s="135">
        <f t="shared" si="15"/>
        <v>0</v>
      </c>
      <c r="CF24" s="135">
        <f t="shared" si="15"/>
        <v>0</v>
      </c>
      <c r="CG24" s="135">
        <f t="shared" si="15"/>
        <v>0</v>
      </c>
      <c r="CH24" s="135">
        <f t="shared" si="15"/>
        <v>0</v>
      </c>
      <c r="CI24" s="135">
        <f t="shared" si="15"/>
        <v>0</v>
      </c>
      <c r="CJ24" s="135">
        <f t="shared" si="15"/>
        <v>0</v>
      </c>
      <c r="CK24" s="135">
        <f t="shared" si="15"/>
        <v>0</v>
      </c>
      <c r="CL24" s="135">
        <f t="shared" si="15"/>
        <v>0</v>
      </c>
      <c r="CM24" s="135">
        <f t="shared" si="15"/>
        <v>0</v>
      </c>
      <c r="CN24" s="135">
        <f t="shared" si="15"/>
        <v>0</v>
      </c>
      <c r="CO24" s="135">
        <f t="shared" si="15"/>
        <v>0</v>
      </c>
    </row>
    <row r="25" spans="1:93" s="43" customFormat="1" ht="15" x14ac:dyDescent="0.2">
      <c r="A25" s="44"/>
      <c r="B25" s="45"/>
      <c r="C25" s="45"/>
      <c r="D25" s="46"/>
      <c r="E25" s="45"/>
      <c r="F25" s="45"/>
      <c r="G25" s="45"/>
      <c r="H25" s="47"/>
      <c r="I25" s="48"/>
    </row>
    <row r="26" spans="1:93" s="43" customFormat="1" ht="15" x14ac:dyDescent="0.2">
      <c r="A26" s="44"/>
      <c r="B26" s="45"/>
      <c r="C26" s="45"/>
      <c r="D26" s="46"/>
      <c r="E26" s="45"/>
      <c r="F26" s="45"/>
      <c r="G26" s="45"/>
      <c r="H26" s="47"/>
      <c r="I26" s="48"/>
    </row>
    <row r="27" spans="1:93" s="43" customFormat="1" ht="15.75" thickBot="1" x14ac:dyDescent="0.25">
      <c r="A27" s="44"/>
      <c r="B27" s="45"/>
      <c r="C27" s="45"/>
      <c r="D27" s="46"/>
      <c r="E27" s="45"/>
      <c r="F27" s="45"/>
      <c r="G27" s="45"/>
      <c r="H27" s="47"/>
      <c r="I27" s="48"/>
    </row>
    <row r="28" spans="1:93" ht="15.75" thickBot="1" x14ac:dyDescent="0.25">
      <c r="A28" s="166" t="s">
        <v>124</v>
      </c>
      <c r="B28" s="167"/>
      <c r="C28" s="49"/>
      <c r="D28" s="50"/>
      <c r="E28" s="49"/>
      <c r="F28" s="49"/>
      <c r="G28" s="49"/>
      <c r="H28" s="51"/>
      <c r="I28" s="52"/>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ht="129.75" thickBot="1" x14ac:dyDescent="0.25">
      <c r="A29" s="54" t="s">
        <v>6</v>
      </c>
      <c r="B29" s="55" t="s">
        <v>7</v>
      </c>
      <c r="C29" s="56" t="s">
        <v>8</v>
      </c>
      <c r="D29" s="56" t="s">
        <v>9</v>
      </c>
      <c r="E29" s="56" t="s">
        <v>10</v>
      </c>
      <c r="F29" s="56" t="s">
        <v>11</v>
      </c>
      <c r="G29" s="57"/>
      <c r="H29" s="58" t="s">
        <v>13</v>
      </c>
      <c r="I29" s="59" t="s">
        <v>14</v>
      </c>
      <c r="J29" s="59" t="s">
        <v>15</v>
      </c>
      <c r="K29" s="59" t="s">
        <v>16</v>
      </c>
      <c r="L29" s="59" t="s">
        <v>17</v>
      </c>
      <c r="M29" s="59" t="s">
        <v>18</v>
      </c>
      <c r="N29" s="59" t="s">
        <v>19</v>
      </c>
      <c r="O29" s="59" t="s">
        <v>20</v>
      </c>
      <c r="P29" s="59" t="s">
        <v>21</v>
      </c>
      <c r="Q29" s="59" t="s">
        <v>22</v>
      </c>
      <c r="R29" s="59" t="s">
        <v>23</v>
      </c>
      <c r="S29" s="59" t="s">
        <v>24</v>
      </c>
      <c r="T29" s="59" t="s">
        <v>25</v>
      </c>
      <c r="U29" s="59" t="s">
        <v>26</v>
      </c>
      <c r="V29" s="59" t="s">
        <v>27</v>
      </c>
      <c r="W29" s="59" t="s">
        <v>28</v>
      </c>
      <c r="X29" s="59" t="s">
        <v>29</v>
      </c>
      <c r="Y29" s="59" t="s">
        <v>30</v>
      </c>
      <c r="Z29" s="59" t="s">
        <v>31</v>
      </c>
      <c r="AA29" s="59" t="s">
        <v>32</v>
      </c>
      <c r="AB29" s="59" t="s">
        <v>33</v>
      </c>
      <c r="AC29" s="59" t="s">
        <v>34</v>
      </c>
      <c r="AD29" s="59" t="s">
        <v>35</v>
      </c>
      <c r="AE29" s="59" t="s">
        <v>36</v>
      </c>
      <c r="AF29" s="59" t="s">
        <v>37</v>
      </c>
      <c r="AG29" s="59" t="s">
        <v>38</v>
      </c>
      <c r="AH29" s="59" t="s">
        <v>39</v>
      </c>
      <c r="AI29" s="59" t="s">
        <v>40</v>
      </c>
      <c r="AJ29" s="59" t="s">
        <v>41</v>
      </c>
      <c r="AK29" s="59" t="s">
        <v>42</v>
      </c>
      <c r="AL29" s="59" t="s">
        <v>43</v>
      </c>
      <c r="AM29" s="59" t="s">
        <v>44</v>
      </c>
      <c r="AN29" s="59" t="s">
        <v>45</v>
      </c>
      <c r="AO29" s="59" t="s">
        <v>46</v>
      </c>
      <c r="AP29" s="59" t="s">
        <v>47</v>
      </c>
      <c r="AQ29" s="59" t="s">
        <v>48</v>
      </c>
      <c r="AR29" s="59" t="s">
        <v>49</v>
      </c>
      <c r="AS29" s="59" t="s">
        <v>50</v>
      </c>
      <c r="AT29" s="59" t="s">
        <v>51</v>
      </c>
      <c r="AU29" s="59" t="s">
        <v>52</v>
      </c>
      <c r="AV29" s="59" t="s">
        <v>53</v>
      </c>
      <c r="AW29" s="59" t="s">
        <v>54</v>
      </c>
      <c r="AX29" s="59" t="s">
        <v>55</v>
      </c>
      <c r="AY29" s="59" t="s">
        <v>56</v>
      </c>
      <c r="AZ29" s="59" t="s">
        <v>57</v>
      </c>
      <c r="BA29" s="59" t="s">
        <v>58</v>
      </c>
      <c r="BB29" s="59" t="s">
        <v>59</v>
      </c>
      <c r="BC29" s="59" t="s">
        <v>60</v>
      </c>
      <c r="BD29" s="59" t="s">
        <v>61</v>
      </c>
      <c r="BE29" s="59" t="s">
        <v>62</v>
      </c>
      <c r="BF29" s="59" t="s">
        <v>63</v>
      </c>
      <c r="BG29" s="59" t="s">
        <v>64</v>
      </c>
      <c r="BH29" s="59" t="s">
        <v>65</v>
      </c>
      <c r="BI29" s="59" t="s">
        <v>66</v>
      </c>
      <c r="BJ29" s="59" t="s">
        <v>67</v>
      </c>
      <c r="BK29" s="59" t="s">
        <v>68</v>
      </c>
      <c r="BL29" s="59" t="s">
        <v>69</v>
      </c>
      <c r="BM29" s="59" t="s">
        <v>70</v>
      </c>
      <c r="BN29" s="59" t="s">
        <v>71</v>
      </c>
      <c r="BO29" s="59" t="s">
        <v>72</v>
      </c>
      <c r="BP29" s="59" t="s">
        <v>73</v>
      </c>
      <c r="BQ29" s="59" t="s">
        <v>74</v>
      </c>
      <c r="BR29" s="59" t="s">
        <v>75</v>
      </c>
      <c r="BS29" s="59" t="s">
        <v>76</v>
      </c>
      <c r="BT29" s="59" t="s">
        <v>77</v>
      </c>
      <c r="BU29" s="59" t="s">
        <v>78</v>
      </c>
      <c r="BV29" s="59" t="s">
        <v>79</v>
      </c>
      <c r="BW29" s="59" t="s">
        <v>80</v>
      </c>
      <c r="BX29" s="59" t="s">
        <v>81</v>
      </c>
      <c r="BY29" s="59" t="s">
        <v>82</v>
      </c>
      <c r="BZ29" s="59" t="s">
        <v>83</v>
      </c>
      <c r="CA29" s="59" t="s">
        <v>84</v>
      </c>
      <c r="CB29" s="59" t="s">
        <v>85</v>
      </c>
      <c r="CC29" s="59" t="s">
        <v>86</v>
      </c>
      <c r="CD29" s="59" t="s">
        <v>87</v>
      </c>
      <c r="CE29" s="59" t="s">
        <v>88</v>
      </c>
      <c r="CF29" s="59" t="s">
        <v>89</v>
      </c>
      <c r="CG29" s="59" t="s">
        <v>90</v>
      </c>
      <c r="CH29" s="59" t="s">
        <v>91</v>
      </c>
      <c r="CI29" s="59" t="s">
        <v>92</v>
      </c>
      <c r="CJ29" s="59" t="s">
        <v>93</v>
      </c>
      <c r="CK29" s="59" t="s">
        <v>94</v>
      </c>
      <c r="CL29" s="59" t="s">
        <v>95</v>
      </c>
      <c r="CM29" s="59" t="s">
        <v>96</v>
      </c>
      <c r="CN29" s="59" t="s">
        <v>97</v>
      </c>
      <c r="CO29" s="60" t="s">
        <v>98</v>
      </c>
    </row>
    <row r="30" spans="1:93" ht="15" x14ac:dyDescent="0.2">
      <c r="A30" s="160" t="s">
        <v>125</v>
      </c>
      <c r="B30" s="61"/>
      <c r="C30" s="19"/>
      <c r="D30" s="19" t="s">
        <v>104</v>
      </c>
      <c r="E30" s="21" t="s">
        <v>126</v>
      </c>
      <c r="F30" s="21"/>
      <c r="G30" s="19" t="s">
        <v>111</v>
      </c>
      <c r="H30" s="62"/>
      <c r="I30" s="63"/>
      <c r="J30" s="22"/>
      <c r="K30" s="23"/>
      <c r="L30" s="23"/>
      <c r="M30" s="23"/>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5"/>
    </row>
    <row r="31" spans="1:93" ht="15" x14ac:dyDescent="0.2">
      <c r="A31" s="168"/>
      <c r="B31" s="64"/>
      <c r="C31" s="27"/>
      <c r="D31" s="27" t="s">
        <v>104</v>
      </c>
      <c r="E31" s="29" t="s">
        <v>126</v>
      </c>
      <c r="F31" s="29"/>
      <c r="G31" s="27" t="s">
        <v>127</v>
      </c>
      <c r="H31" s="65"/>
      <c r="I31" s="66"/>
      <c r="J31" s="30"/>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128</v>
      </c>
      <c r="F32" s="27"/>
      <c r="G32" s="27" t="s">
        <v>111</v>
      </c>
      <c r="H32" s="67"/>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129</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130</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131</v>
      </c>
      <c r="F35" s="27"/>
      <c r="G35" s="27" t="s">
        <v>111</v>
      </c>
      <c r="H35" s="65"/>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132</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133</v>
      </c>
      <c r="F37" s="27"/>
      <c r="G37" s="27" t="s">
        <v>111</v>
      </c>
      <c r="H37" s="65"/>
      <c r="I37" s="68"/>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134</v>
      </c>
      <c r="F38" s="27"/>
      <c r="G38" s="27" t="s">
        <v>111</v>
      </c>
      <c r="H38" s="67"/>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68"/>
      <c r="B39" s="64"/>
      <c r="C39" s="27"/>
      <c r="D39" s="27" t="s">
        <v>109</v>
      </c>
      <c r="E39" s="27" t="s">
        <v>135</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136</v>
      </c>
      <c r="F40" s="27"/>
      <c r="G40" s="27" t="s">
        <v>111</v>
      </c>
      <c r="H40" s="69"/>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137</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138</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68"/>
      <c r="B43" s="64"/>
      <c r="C43" s="27"/>
      <c r="D43" s="27" t="s">
        <v>109</v>
      </c>
      <c r="E43" s="27" t="s">
        <v>139</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ht="28.5" x14ac:dyDescent="0.2">
      <c r="A44" s="168"/>
      <c r="B44" s="64"/>
      <c r="C44" s="27"/>
      <c r="D44" s="27" t="s">
        <v>109</v>
      </c>
      <c r="E44" s="27" t="s">
        <v>140</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141</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142</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143</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144</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145</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146</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147</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148</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149</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150</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151</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152</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153</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154</v>
      </c>
      <c r="F58" s="27"/>
      <c r="G58" s="27" t="s">
        <v>111</v>
      </c>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155</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156</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157</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158</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109</v>
      </c>
      <c r="E63" s="27" t="s">
        <v>159</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64"/>
      <c r="C64" s="27"/>
      <c r="D64" s="27" t="s">
        <v>160</v>
      </c>
      <c r="E64" s="27"/>
      <c r="F64" s="27"/>
      <c r="G64" s="27"/>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68"/>
      <c r="B65" s="70"/>
      <c r="C65" s="32"/>
      <c r="D65" s="27" t="s">
        <v>161</v>
      </c>
      <c r="E65" s="27"/>
      <c r="F65" s="32"/>
      <c r="G65" s="32"/>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ht="15" thickBot="1" x14ac:dyDescent="0.25">
      <c r="A66" s="169"/>
      <c r="B66" s="71"/>
      <c r="C66" s="72"/>
      <c r="D66" s="73" t="s">
        <v>162</v>
      </c>
      <c r="E66" s="73"/>
      <c r="F66" s="72"/>
      <c r="G66" s="72"/>
      <c r="H66" s="74"/>
      <c r="I66" s="74"/>
      <c r="J66" s="74"/>
      <c r="K66" s="74"/>
      <c r="L66" s="74"/>
      <c r="M66" s="74"/>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42"/>
    </row>
    <row r="68" spans="1:93" ht="15" thickBot="1" x14ac:dyDescent="0.25"/>
    <row r="69" spans="1:93" ht="15" thickBot="1" x14ac:dyDescent="0.25">
      <c r="A69" s="75" t="s">
        <v>1</v>
      </c>
      <c r="B69" s="4" t="e">
        <f>#REF!</f>
        <v>#REF!</v>
      </c>
      <c r="C69" s="75" t="s">
        <v>3</v>
      </c>
      <c r="D69" s="76"/>
    </row>
    <row r="70" spans="1:93" ht="15" thickBot="1" x14ac:dyDescent="0.25">
      <c r="A70" s="9"/>
      <c r="B70" s="9"/>
      <c r="C70" s="9"/>
      <c r="D70" s="9"/>
    </row>
    <row r="71" spans="1:93" ht="15.75" thickBot="1" x14ac:dyDescent="0.25">
      <c r="A71" s="158" t="s">
        <v>163</v>
      </c>
      <c r="B71" s="159"/>
      <c r="C71" s="77" t="s">
        <v>164</v>
      </c>
      <c r="D71" s="77" t="s">
        <v>164</v>
      </c>
      <c r="E71" s="78"/>
      <c r="F71" s="78"/>
      <c r="G71" s="78"/>
      <c r="H71" s="78"/>
      <c r="I71" s="78"/>
      <c r="J71" s="78"/>
      <c r="K71" s="79"/>
      <c r="L71" s="78"/>
    </row>
    <row r="72" spans="1:93" x14ac:dyDescent="0.2">
      <c r="A72" s="80" t="s">
        <v>165</v>
      </c>
      <c r="B72" s="81"/>
      <c r="C72" s="82"/>
      <c r="D72" s="43"/>
      <c r="E72" s="78"/>
      <c r="F72" s="78"/>
      <c r="G72" s="78"/>
      <c r="H72" s="78"/>
      <c r="I72" s="78"/>
      <c r="J72" s="78"/>
      <c r="K72" s="79"/>
      <c r="L72" s="78"/>
    </row>
    <row r="73" spans="1:93" x14ac:dyDescent="0.2">
      <c r="A73" s="83" t="s">
        <v>166</v>
      </c>
      <c r="B73" s="78" t="s">
        <v>167</v>
      </c>
      <c r="C73" s="84">
        <f>3.5%</f>
        <v>3.5000000000000003E-2</v>
      </c>
      <c r="D73" s="43"/>
      <c r="E73" s="78"/>
      <c r="F73" s="78"/>
      <c r="G73" s="78"/>
      <c r="H73" s="78"/>
      <c r="I73" s="78"/>
      <c r="J73" s="78"/>
      <c r="K73" s="79"/>
      <c r="L73" s="78"/>
    </row>
    <row r="74" spans="1:93" x14ac:dyDescent="0.2">
      <c r="A74" s="83" t="s">
        <v>168</v>
      </c>
      <c r="B74" s="78" t="s">
        <v>122</v>
      </c>
      <c r="C74" s="84">
        <v>2.92E-2</v>
      </c>
      <c r="D74" s="43"/>
      <c r="E74" s="78"/>
      <c r="F74" s="78"/>
      <c r="G74" s="78"/>
      <c r="H74" s="78"/>
      <c r="I74" s="78"/>
      <c r="J74" s="78"/>
      <c r="K74" s="79"/>
      <c r="L74" s="78"/>
    </row>
    <row r="75" spans="1:93" x14ac:dyDescent="0.2">
      <c r="A75" s="83" t="s">
        <v>169</v>
      </c>
      <c r="B75" s="78" t="s">
        <v>170</v>
      </c>
      <c r="C75" s="85">
        <v>5</v>
      </c>
      <c r="D75" s="43"/>
      <c r="E75" s="78"/>
      <c r="F75" s="78"/>
      <c r="G75" s="78"/>
      <c r="H75" s="78"/>
      <c r="I75" s="78"/>
      <c r="J75" s="78"/>
      <c r="K75" s="79"/>
      <c r="L75" s="78"/>
    </row>
    <row r="76" spans="1:93" x14ac:dyDescent="0.2">
      <c r="A76" s="83" t="s">
        <v>171</v>
      </c>
      <c r="B76" s="78" t="s">
        <v>172</v>
      </c>
      <c r="C76" s="86">
        <v>1000</v>
      </c>
      <c r="D76" s="43"/>
      <c r="E76" s="78"/>
      <c r="F76" s="78"/>
      <c r="G76" s="78"/>
      <c r="H76" s="78"/>
      <c r="I76" s="78"/>
      <c r="J76" s="78"/>
      <c r="K76" s="79"/>
      <c r="L76" s="78"/>
    </row>
    <row r="77" spans="1:93" x14ac:dyDescent="0.2">
      <c r="A77" s="87" t="s">
        <v>173</v>
      </c>
      <c r="B77" s="88" t="s">
        <v>174</v>
      </c>
      <c r="C77" s="89">
        <f>1/C75</f>
        <v>0.2</v>
      </c>
      <c r="D77" s="43"/>
      <c r="E77" s="78"/>
      <c r="F77" s="78"/>
      <c r="G77" s="78"/>
      <c r="H77" s="78"/>
      <c r="I77" s="78"/>
      <c r="J77" s="78"/>
      <c r="K77" s="79"/>
      <c r="L77" s="78"/>
    </row>
    <row r="78" spans="1:93" x14ac:dyDescent="0.2">
      <c r="A78" s="79"/>
      <c r="B78" s="78"/>
      <c r="C78" s="78"/>
      <c r="D78" s="78"/>
      <c r="E78" s="78"/>
      <c r="F78" s="78"/>
      <c r="G78" s="78"/>
      <c r="H78" s="78"/>
      <c r="I78" s="78"/>
      <c r="J78" s="78"/>
      <c r="K78" s="79"/>
      <c r="L78" s="78"/>
    </row>
    <row r="79" spans="1:93" ht="15" thickBot="1" x14ac:dyDescent="0.25">
      <c r="A79" s="79"/>
      <c r="B79" s="78"/>
      <c r="C79" s="78"/>
      <c r="D79" s="90">
        <v>1</v>
      </c>
      <c r="E79" s="90">
        <v>2</v>
      </c>
      <c r="F79" s="90">
        <v>3</v>
      </c>
      <c r="G79" s="90">
        <v>4</v>
      </c>
      <c r="H79" s="90">
        <v>5</v>
      </c>
      <c r="J79" s="78"/>
      <c r="K79" s="79"/>
      <c r="L79" s="78"/>
    </row>
    <row r="80" spans="1:93" x14ac:dyDescent="0.2">
      <c r="A80" s="91"/>
      <c r="B80" s="92"/>
      <c r="C80" s="92"/>
      <c r="D80" s="93" t="s">
        <v>175</v>
      </c>
      <c r="E80" s="93" t="s">
        <v>176</v>
      </c>
      <c r="F80" s="93" t="s">
        <v>177</v>
      </c>
      <c r="G80" s="93" t="s">
        <v>178</v>
      </c>
      <c r="H80" s="94" t="s">
        <v>179</v>
      </c>
      <c r="I80" s="78"/>
      <c r="J80" s="170" t="s">
        <v>180</v>
      </c>
      <c r="K80" s="171"/>
      <c r="L80" s="78"/>
    </row>
    <row r="81" spans="1:12" ht="15" thickBot="1" x14ac:dyDescent="0.25">
      <c r="A81" s="95" t="s">
        <v>181</v>
      </c>
      <c r="B81" s="96" t="s">
        <v>108</v>
      </c>
      <c r="C81" s="96"/>
      <c r="D81" s="97">
        <f>1/((1+$C$73)^(D79))</f>
        <v>0.96618357487922713</v>
      </c>
      <c r="E81" s="97">
        <f t="shared" ref="E81:H81" si="16">1/((1+$C$73)^(E79))</f>
        <v>0.93351070036640305</v>
      </c>
      <c r="F81" s="97">
        <f t="shared" si="16"/>
        <v>0.90194270566802237</v>
      </c>
      <c r="G81" s="97">
        <f t="shared" si="16"/>
        <v>0.87144222769857238</v>
      </c>
      <c r="H81" s="97">
        <f t="shared" si="16"/>
        <v>0.84197316685852419</v>
      </c>
      <c r="I81" s="78"/>
      <c r="J81" s="172" t="s">
        <v>182</v>
      </c>
      <c r="K81" s="173"/>
      <c r="L81" s="78"/>
    </row>
    <row r="82" spans="1:12" ht="15" thickBot="1" x14ac:dyDescent="0.25">
      <c r="A82" s="79"/>
      <c r="B82" s="78"/>
      <c r="C82" s="78"/>
      <c r="D82" s="78"/>
      <c r="E82" s="78"/>
      <c r="F82" s="78"/>
      <c r="G82" s="78"/>
      <c r="H82" s="78"/>
      <c r="I82" s="78"/>
      <c r="J82" s="98"/>
      <c r="K82" s="99"/>
      <c r="L82" s="78"/>
    </row>
    <row r="83" spans="1:12" x14ac:dyDescent="0.2">
      <c r="A83" s="100" t="s">
        <v>183</v>
      </c>
      <c r="B83" s="101"/>
      <c r="C83" s="101"/>
      <c r="D83" s="102"/>
      <c r="E83" s="102"/>
      <c r="F83" s="102"/>
      <c r="G83" s="102"/>
      <c r="H83" s="103"/>
      <c r="I83" s="78"/>
      <c r="J83" s="98"/>
      <c r="K83" s="99"/>
      <c r="L83" s="78"/>
    </row>
    <row r="84" spans="1:12" x14ac:dyDescent="0.2">
      <c r="A84" s="104"/>
      <c r="B84" s="105"/>
      <c r="C84" s="106" t="s">
        <v>184</v>
      </c>
      <c r="D84" s="107" t="s">
        <v>175</v>
      </c>
      <c r="E84" s="107" t="s">
        <v>176</v>
      </c>
      <c r="F84" s="107" t="s">
        <v>177</v>
      </c>
      <c r="G84" s="107" t="s">
        <v>178</v>
      </c>
      <c r="H84" s="108" t="s">
        <v>179</v>
      </c>
      <c r="I84" s="78"/>
      <c r="J84" s="98"/>
      <c r="K84" s="99"/>
      <c r="L84" s="78"/>
    </row>
    <row r="85" spans="1:12" x14ac:dyDescent="0.2">
      <c r="A85" s="98" t="s">
        <v>185</v>
      </c>
      <c r="B85" s="78" t="s">
        <v>117</v>
      </c>
      <c r="C85" s="109" t="s">
        <v>186</v>
      </c>
      <c r="D85" s="110">
        <f>C76</f>
        <v>1000</v>
      </c>
      <c r="E85" s="110">
        <f>D87</f>
        <v>800</v>
      </c>
      <c r="F85" s="110">
        <f>E87</f>
        <v>600</v>
      </c>
      <c r="G85" s="110">
        <f>F87</f>
        <v>400</v>
      </c>
      <c r="H85" s="111">
        <f>G87</f>
        <v>200</v>
      </c>
      <c r="I85" s="78"/>
      <c r="J85" s="174" t="s">
        <v>187</v>
      </c>
      <c r="K85" s="175"/>
      <c r="L85" s="78"/>
    </row>
    <row r="86" spans="1:12" x14ac:dyDescent="0.2">
      <c r="A86" s="98" t="s">
        <v>188</v>
      </c>
      <c r="B86" s="78" t="s">
        <v>119</v>
      </c>
      <c r="C86" s="109" t="s">
        <v>186</v>
      </c>
      <c r="D86" s="110">
        <f>$D$85*$C$77</f>
        <v>200</v>
      </c>
      <c r="E86" s="110">
        <f>$D$85*$C$77</f>
        <v>200</v>
      </c>
      <c r="F86" s="110">
        <f>$D$85*$C$77</f>
        <v>200</v>
      </c>
      <c r="G86" s="110">
        <f>$D$85*$C$77</f>
        <v>200</v>
      </c>
      <c r="H86" s="111">
        <f>$D$85*$C$77</f>
        <v>200</v>
      </c>
      <c r="I86" s="78"/>
      <c r="J86" s="176" t="s">
        <v>189</v>
      </c>
      <c r="K86" s="177"/>
      <c r="L86" s="78"/>
    </row>
    <row r="87" spans="1:12" x14ac:dyDescent="0.2">
      <c r="A87" s="98" t="s">
        <v>190</v>
      </c>
      <c r="B87" s="78" t="s">
        <v>120</v>
      </c>
      <c r="C87" s="109" t="s">
        <v>186</v>
      </c>
      <c r="D87" s="110">
        <f>D85-D86</f>
        <v>800</v>
      </c>
      <c r="E87" s="110">
        <f>E85-E86</f>
        <v>600</v>
      </c>
      <c r="F87" s="110">
        <f>F85-F86</f>
        <v>400</v>
      </c>
      <c r="G87" s="110">
        <f>G85-G86</f>
        <v>200</v>
      </c>
      <c r="H87" s="111">
        <f>H85-H86</f>
        <v>0</v>
      </c>
      <c r="I87" s="78"/>
      <c r="J87" s="145" t="s">
        <v>191</v>
      </c>
      <c r="K87" s="146"/>
      <c r="L87" s="78"/>
    </row>
    <row r="88" spans="1:12" x14ac:dyDescent="0.2">
      <c r="A88" s="98" t="s">
        <v>192</v>
      </c>
      <c r="B88" s="78" t="s">
        <v>121</v>
      </c>
      <c r="C88" s="109" t="s">
        <v>186</v>
      </c>
      <c r="D88" s="110">
        <f>AVERAGE(D85,D87)</f>
        <v>900</v>
      </c>
      <c r="E88" s="110">
        <f>AVERAGE(E85,E87)</f>
        <v>700</v>
      </c>
      <c r="F88" s="110">
        <f>AVERAGE(F85,F87)</f>
        <v>500</v>
      </c>
      <c r="G88" s="110">
        <f>AVERAGE(G85,G87)</f>
        <v>300</v>
      </c>
      <c r="H88" s="111">
        <f>AVERAGE(H85,H87)</f>
        <v>100</v>
      </c>
      <c r="I88" s="78"/>
      <c r="J88" s="145" t="s">
        <v>193</v>
      </c>
      <c r="K88" s="146"/>
      <c r="L88" s="78"/>
    </row>
    <row r="89" spans="1:12" x14ac:dyDescent="0.2">
      <c r="A89" s="98" t="s">
        <v>194</v>
      </c>
      <c r="B89" s="78" t="s">
        <v>106</v>
      </c>
      <c r="C89" s="109" t="s">
        <v>186</v>
      </c>
      <c r="D89" s="110">
        <f>(D88*($C$74))+D86</f>
        <v>226.28</v>
      </c>
      <c r="E89" s="110">
        <f>(E88*($C$74))+E86</f>
        <v>220.44</v>
      </c>
      <c r="F89" s="110">
        <f>(F88*($C$74))+F86</f>
        <v>214.6</v>
      </c>
      <c r="G89" s="110">
        <f>(G88*($C$74))+G86</f>
        <v>208.76</v>
      </c>
      <c r="H89" s="111">
        <f>(H88*($C$74))+H86</f>
        <v>202.92</v>
      </c>
      <c r="I89" s="78"/>
      <c r="J89" s="147" t="s">
        <v>195</v>
      </c>
      <c r="K89" s="148"/>
      <c r="L89" s="78"/>
    </row>
    <row r="90" spans="1:12" x14ac:dyDescent="0.2">
      <c r="A90" s="98" t="s">
        <v>196</v>
      </c>
      <c r="B90" s="78" t="s">
        <v>197</v>
      </c>
      <c r="C90" s="109" t="s">
        <v>186</v>
      </c>
      <c r="D90" s="110">
        <f>D89*D81</f>
        <v>218.62801932367151</v>
      </c>
      <c r="E90" s="110">
        <f>E89*E81</f>
        <v>205.78309878876988</v>
      </c>
      <c r="F90" s="110">
        <f>F89*F81</f>
        <v>193.55690463635759</v>
      </c>
      <c r="G90" s="110">
        <f>G89*G81</f>
        <v>181.92227945435397</v>
      </c>
      <c r="H90" s="111">
        <f>H89*H81</f>
        <v>170.85319501893173</v>
      </c>
      <c r="I90" s="78"/>
      <c r="J90" s="147" t="s">
        <v>198</v>
      </c>
      <c r="K90" s="148"/>
      <c r="L90" s="78"/>
    </row>
    <row r="91" spans="1:12" x14ac:dyDescent="0.2">
      <c r="A91" s="98"/>
      <c r="B91" s="78"/>
      <c r="C91" s="109"/>
      <c r="D91" s="110"/>
      <c r="E91" s="110"/>
      <c r="F91" s="110"/>
      <c r="G91" s="110"/>
      <c r="H91" s="111"/>
      <c r="I91" s="78"/>
      <c r="J91" s="98"/>
      <c r="K91" s="99"/>
      <c r="L91" s="78"/>
    </row>
    <row r="92" spans="1:12" x14ac:dyDescent="0.2">
      <c r="A92" s="98" t="s">
        <v>199</v>
      </c>
      <c r="B92" s="112" t="s">
        <v>200</v>
      </c>
      <c r="C92" s="113" t="s">
        <v>186</v>
      </c>
      <c r="D92" s="114">
        <f>SUM(D90:H90)</f>
        <v>970.74349722208467</v>
      </c>
      <c r="E92" s="110"/>
      <c r="F92" s="110"/>
      <c r="G92" s="110"/>
      <c r="H92" s="111"/>
      <c r="I92" s="78"/>
      <c r="J92" s="147" t="s">
        <v>201</v>
      </c>
      <c r="K92" s="148"/>
      <c r="L92" s="78"/>
    </row>
    <row r="93" spans="1:12" ht="15" thickBot="1" x14ac:dyDescent="0.25">
      <c r="A93" s="115"/>
      <c r="B93" s="96"/>
      <c r="C93" s="116"/>
      <c r="D93" s="96"/>
      <c r="E93" s="96"/>
      <c r="F93" s="96"/>
      <c r="G93" s="96"/>
      <c r="H93" s="117"/>
      <c r="I93" s="78"/>
      <c r="J93" s="95"/>
      <c r="K93" s="117"/>
      <c r="L93" s="78"/>
    </row>
    <row r="94" spans="1:12" x14ac:dyDescent="0.2">
      <c r="A94" s="79"/>
      <c r="B94" s="78"/>
      <c r="C94" s="78"/>
      <c r="D94" s="78"/>
      <c r="E94" s="78"/>
      <c r="F94" s="78"/>
      <c r="G94" s="78"/>
      <c r="H94" s="78"/>
      <c r="I94" s="78"/>
      <c r="J94" s="79"/>
      <c r="K94" s="78"/>
      <c r="L94" s="78"/>
    </row>
    <row r="95" spans="1:12" ht="15" thickBot="1" x14ac:dyDescent="0.25">
      <c r="A95" s="79"/>
      <c r="B95" s="78"/>
      <c r="C95" s="78"/>
      <c r="D95" s="78"/>
      <c r="E95" s="78"/>
      <c r="F95" s="78"/>
      <c r="G95" s="78"/>
      <c r="H95" s="78"/>
      <c r="I95" s="78"/>
      <c r="J95" s="79"/>
      <c r="K95" s="78"/>
      <c r="L95" s="78"/>
    </row>
    <row r="96" spans="1:12" x14ac:dyDescent="0.2">
      <c r="A96" s="149" t="s">
        <v>202</v>
      </c>
      <c r="B96" s="150"/>
      <c r="C96" s="150"/>
      <c r="D96" s="150"/>
      <c r="E96" s="150"/>
      <c r="F96" s="150"/>
      <c r="G96" s="150"/>
      <c r="H96" s="151"/>
      <c r="I96" s="78"/>
      <c r="J96" s="79"/>
      <c r="K96" s="78"/>
      <c r="L96" s="78"/>
    </row>
    <row r="97" spans="1:12" x14ac:dyDescent="0.2">
      <c r="A97" s="152"/>
      <c r="B97" s="153"/>
      <c r="C97" s="153"/>
      <c r="D97" s="153"/>
      <c r="E97" s="153"/>
      <c r="F97" s="153"/>
      <c r="G97" s="153"/>
      <c r="H97" s="154"/>
      <c r="J97" s="78"/>
      <c r="K97" s="79"/>
      <c r="L97" s="78"/>
    </row>
    <row r="98" spans="1:12" x14ac:dyDescent="0.2">
      <c r="A98" s="152"/>
      <c r="B98" s="153"/>
      <c r="C98" s="153"/>
      <c r="D98" s="153"/>
      <c r="E98" s="153"/>
      <c r="F98" s="153"/>
      <c r="G98" s="153"/>
      <c r="H98" s="154"/>
    </row>
    <row r="99" spans="1:12" x14ac:dyDescent="0.2">
      <c r="A99" s="152"/>
      <c r="B99" s="153"/>
      <c r="C99" s="153"/>
      <c r="D99" s="153"/>
      <c r="E99" s="153"/>
      <c r="F99" s="153"/>
      <c r="G99" s="153"/>
      <c r="H99" s="154"/>
    </row>
    <row r="100" spans="1:12" x14ac:dyDescent="0.2">
      <c r="A100" s="152"/>
      <c r="B100" s="153"/>
      <c r="C100" s="153"/>
      <c r="D100" s="153"/>
      <c r="E100" s="153"/>
      <c r="F100" s="153"/>
      <c r="G100" s="153"/>
      <c r="H100" s="154"/>
    </row>
    <row r="101" spans="1:12" x14ac:dyDescent="0.2">
      <c r="A101" s="152"/>
      <c r="B101" s="153"/>
      <c r="C101" s="153"/>
      <c r="D101" s="153"/>
      <c r="E101" s="153"/>
      <c r="F101" s="153"/>
      <c r="G101" s="153"/>
      <c r="H101" s="154"/>
    </row>
    <row r="102" spans="1:12" x14ac:dyDescent="0.2">
      <c r="A102" s="152"/>
      <c r="B102" s="153"/>
      <c r="C102" s="153"/>
      <c r="D102" s="153"/>
      <c r="E102" s="153"/>
      <c r="F102" s="153"/>
      <c r="G102" s="153"/>
      <c r="H102" s="154"/>
    </row>
    <row r="103" spans="1:12" x14ac:dyDescent="0.2">
      <c r="A103" s="152"/>
      <c r="B103" s="153"/>
      <c r="C103" s="153"/>
      <c r="D103" s="153"/>
      <c r="E103" s="153"/>
      <c r="F103" s="153"/>
      <c r="G103" s="153"/>
      <c r="H103" s="154"/>
    </row>
    <row r="104" spans="1:12" x14ac:dyDescent="0.2">
      <c r="A104" s="152"/>
      <c r="B104" s="153"/>
      <c r="C104" s="153"/>
      <c r="D104" s="153"/>
      <c r="E104" s="153"/>
      <c r="F104" s="153"/>
      <c r="G104" s="153"/>
      <c r="H104" s="154"/>
    </row>
    <row r="105" spans="1:12" x14ac:dyDescent="0.2">
      <c r="A105" s="152"/>
      <c r="B105" s="153"/>
      <c r="C105" s="153"/>
      <c r="D105" s="153"/>
      <c r="E105" s="153"/>
      <c r="F105" s="153"/>
      <c r="G105" s="153"/>
      <c r="H105" s="154"/>
    </row>
    <row r="106" spans="1:12" x14ac:dyDescent="0.2">
      <c r="A106" s="152"/>
      <c r="B106" s="153"/>
      <c r="C106" s="153"/>
      <c r="D106" s="153"/>
      <c r="E106" s="153"/>
      <c r="F106" s="153"/>
      <c r="G106" s="153"/>
      <c r="H106" s="154"/>
    </row>
    <row r="107" spans="1:12" x14ac:dyDescent="0.2">
      <c r="A107" s="152"/>
      <c r="B107" s="153"/>
      <c r="C107" s="153"/>
      <c r="D107" s="153"/>
      <c r="E107" s="153"/>
      <c r="F107" s="153"/>
      <c r="G107" s="153"/>
      <c r="H107" s="154"/>
    </row>
    <row r="108" spans="1:12" x14ac:dyDescent="0.2">
      <c r="A108" s="152"/>
      <c r="B108" s="153"/>
      <c r="C108" s="153"/>
      <c r="D108" s="153"/>
      <c r="E108" s="153"/>
      <c r="F108" s="153"/>
      <c r="G108" s="153"/>
      <c r="H108" s="154"/>
    </row>
    <row r="109" spans="1:12" x14ac:dyDescent="0.2">
      <c r="A109" s="152"/>
      <c r="B109" s="153"/>
      <c r="C109" s="153"/>
      <c r="D109" s="153"/>
      <c r="E109" s="153"/>
      <c r="F109" s="153"/>
      <c r="G109" s="153"/>
      <c r="H109" s="154"/>
    </row>
    <row r="110" spans="1:12" x14ac:dyDescent="0.2">
      <c r="A110" s="152"/>
      <c r="B110" s="153"/>
      <c r="C110" s="153"/>
      <c r="D110" s="153"/>
      <c r="E110" s="153"/>
      <c r="F110" s="153"/>
      <c r="G110" s="153"/>
      <c r="H110" s="154"/>
    </row>
    <row r="111" spans="1:12" x14ac:dyDescent="0.2">
      <c r="A111" s="152"/>
      <c r="B111" s="153"/>
      <c r="C111" s="153"/>
      <c r="D111" s="153"/>
      <c r="E111" s="153"/>
      <c r="F111" s="153"/>
      <c r="G111" s="153"/>
      <c r="H111" s="154"/>
    </row>
    <row r="112" spans="1:12"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x14ac:dyDescent="0.2">
      <c r="A119" s="152"/>
      <c r="B119" s="153"/>
      <c r="C119" s="153"/>
      <c r="D119" s="153"/>
      <c r="E119" s="153"/>
      <c r="F119" s="153"/>
      <c r="G119" s="153"/>
      <c r="H119" s="154"/>
    </row>
    <row r="120" spans="1:8" ht="15" thickBot="1" x14ac:dyDescent="0.25">
      <c r="A120" s="155"/>
      <c r="B120" s="156"/>
      <c r="C120" s="156"/>
      <c r="D120" s="156"/>
      <c r="E120" s="156"/>
      <c r="F120" s="156"/>
      <c r="G120" s="156"/>
      <c r="H120" s="157"/>
    </row>
  </sheetData>
  <mergeCells count="17">
    <mergeCell ref="J87:K87"/>
    <mergeCell ref="A5:B5"/>
    <mergeCell ref="A7:A15"/>
    <mergeCell ref="H15:L15"/>
    <mergeCell ref="H17:L17"/>
    <mergeCell ref="A28:B28"/>
    <mergeCell ref="A30:A66"/>
    <mergeCell ref="A71:B71"/>
    <mergeCell ref="J80:K80"/>
    <mergeCell ref="J81:K81"/>
    <mergeCell ref="J85:K85"/>
    <mergeCell ref="J86:K86"/>
    <mergeCell ref="J88:K88"/>
    <mergeCell ref="J89:K89"/>
    <mergeCell ref="J90:K90"/>
    <mergeCell ref="J92:K92"/>
    <mergeCell ref="A96:H120"/>
  </mergeCells>
  <dataValidations count="4">
    <dataValidation type="list" allowBlank="1" showInputMessage="1" showErrorMessage="1" sqref="E64:E66 D30:D66 D12:D13 D16:D28" xr:uid="{B5FFCD25-B233-4C9A-99ED-C5DCFCD59F69}">
      <formula1>Variables</formula1>
    </dataValidation>
    <dataValidation type="list" allowBlank="1" showInputMessage="1" showErrorMessage="1" sqref="G30:G64 G12:G13 G16:G18 G25:G28" xr:uid="{641688CB-6268-4A2F-96F1-5AA623B34AF6}">
      <formula1>"Fixed,Variable"</formula1>
    </dataValidation>
    <dataValidation type="list" allowBlank="1" showInputMessage="1" showErrorMessage="1" sqref="E32:F46" xr:uid="{6D104B16-FBA9-478A-B2E1-D6DC6E775414}">
      <formula1>INDIRECT(IFERROR(RIGHT($B32,LEN($B32)-FIND(" ",$B32)),$B32)&amp;"Subs")</formula1>
    </dataValidation>
    <dataValidation type="list" allowBlank="1" showInputMessage="1" showErrorMessage="1" sqref="E30:F31" xr:uid="{4DEDC7D2-92E7-4F46-A071-F2D508E2FFDB}">
      <formula1>INDIRECT(IFERROR(RIGHT(#REF!,LEN(#REF!)-FIND(" ",#REF!)),#REF!)&amp;"Subs")</formula1>
    </dataValidation>
  </dataValidations>
  <hyperlinks>
    <hyperlink ref="F3" location="'TITLE PAGE'!A1" display="Back to title page" xr:uid="{42657168-3BC2-4E6E-86D5-668F97C229A6}"/>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578D0-A3F0-4C70-A7BC-F03152ADE6A1}">
  <dimension ref="A1:CO120"/>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224</v>
      </c>
      <c r="C8" t="s">
        <v>210</v>
      </c>
      <c r="D8" s="27" t="s">
        <v>104</v>
      </c>
      <c r="E8" s="28"/>
      <c r="F8" s="28"/>
      <c r="G8" s="29" t="s">
        <v>105</v>
      </c>
      <c r="H8" s="30"/>
      <c r="I8" s="31"/>
      <c r="J8" s="31"/>
      <c r="K8" s="31"/>
      <c r="L8" s="31"/>
      <c r="M8" s="32"/>
      <c r="N8" s="118">
        <f>('[1]2030 onwards to 2080'!$E$25/5/1000000)*'[1]2030 onwards to 2080'!$H$4</f>
        <v>0.23986636081955848</v>
      </c>
      <c r="O8" s="118">
        <f>('[1]2030 onwards to 2080'!$E$25/5/1000000)*'[1]2030 onwards to 2080'!$H$4</f>
        <v>0.23986636081955848</v>
      </c>
      <c r="P8" s="118">
        <f>('[1]2030 onwards to 2080'!$E$25/5/1000000)*'[1]2030 onwards to 2080'!$H$4</f>
        <v>0.23986636081955848</v>
      </c>
      <c r="Q8" s="118">
        <f>('[1]2030 onwards to 2080'!$E$25/5/1000000)*'[1]2030 onwards to 2080'!$H$4</f>
        <v>0.23986636081955848</v>
      </c>
      <c r="R8" s="118">
        <f>('[1]2030 onwards to 2080'!$E$25/5/1000000)*'[1]2030 onwards to 2080'!$H$4</f>
        <v>0.23986636081955848</v>
      </c>
      <c r="S8" s="118">
        <f>('[1]2030 onwards to 2080'!$J$25/5/1000000)*'[1]2030 onwards to 2080'!$H$4</f>
        <v>0.22307571556218939</v>
      </c>
      <c r="T8" s="118">
        <f>('[1]2030 onwards to 2080'!$J$25/5/1000000)*'[1]2030 onwards to 2080'!$H$4</f>
        <v>0.22307571556218939</v>
      </c>
      <c r="U8" s="118">
        <f>('[1]2030 onwards to 2080'!$J$25/5/1000000)*'[1]2030 onwards to 2080'!$H$4</f>
        <v>0.22307571556218939</v>
      </c>
      <c r="V8" s="118">
        <f>('[1]2030 onwards to 2080'!$J$25/5/1000000)*'[1]2030 onwards to 2080'!$H$4</f>
        <v>0.22307571556218939</v>
      </c>
      <c r="W8" s="118">
        <f>('[1]2030 onwards to 2080'!$J$25/5/1000000)*'[1]2030 onwards to 2080'!$H$4</f>
        <v>0.22307571556218939</v>
      </c>
      <c r="X8" s="118">
        <f>('[1]2030 onwards to 2080'!$P$25/5/1000000)*'[1]2030 onwards to 2080'!$H$4</f>
        <v>0.20746041547283614</v>
      </c>
      <c r="Y8" s="118">
        <f>('[1]2030 onwards to 2080'!$P$25/5/1000000)*'[1]2030 onwards to 2080'!$H$4</f>
        <v>0.20746041547283614</v>
      </c>
      <c r="Z8" s="118">
        <f>('[1]2030 onwards to 2080'!$P$25/5/1000000)*'[1]2030 onwards to 2080'!$H$4</f>
        <v>0.20746041547283614</v>
      </c>
      <c r="AA8" s="118">
        <f>('[1]2030 onwards to 2080'!$P$25/5/1000000)*'[1]2030 onwards to 2080'!$H$4</f>
        <v>0.20746041547283614</v>
      </c>
      <c r="AB8" s="118">
        <f>('[1]2030 onwards to 2080'!$P$25/5/1000000)*'[1]2030 onwards to 2080'!$H$4</f>
        <v>0.20746041547283614</v>
      </c>
      <c r="AC8" s="118">
        <f>('[1]2030 onwards to 2080'!$V$25/5/1000000)*'[1]2030 onwards to 2080'!$H$4</f>
        <v>0.19708739469919431</v>
      </c>
      <c r="AD8" s="118">
        <f>('[1]2030 onwards to 2080'!$V$25/5/1000000)*'[1]2030 onwards to 2080'!$H$4</f>
        <v>0.19708739469919431</v>
      </c>
      <c r="AE8" s="118">
        <f>('[1]2030 onwards to 2080'!$V$25/5/1000000)*'[1]2030 onwards to 2080'!$H$4</f>
        <v>0.19708739469919431</v>
      </c>
      <c r="AF8" s="118">
        <f>('[1]2030 onwards to 2080'!$V$25/5/1000000)*'[1]2030 onwards to 2080'!$H$4</f>
        <v>0.19708739469919431</v>
      </c>
      <c r="AG8" s="118">
        <f>('[1]2030 onwards to 2080'!$V$25/5/1000000)*'[1]2030 onwards to 2080'!$H$4</f>
        <v>0.19708739469919431</v>
      </c>
      <c r="AH8" s="118">
        <f>('[1]2030 onwards to 2080'!$AB$25/5/1000000)*'[1]2030 onwards to 2080'!$H$4</f>
        <v>0.18920389891122655</v>
      </c>
      <c r="AI8" s="118">
        <f>('[1]2030 onwards to 2080'!$AB$25/5/1000000)*'[1]2030 onwards to 2080'!$H$4</f>
        <v>0.18920389891122655</v>
      </c>
      <c r="AJ8" s="118">
        <f>('[1]2030 onwards to 2080'!$AB$25/5/1000000)*'[1]2030 onwards to 2080'!$H$4</f>
        <v>0.18920389891122655</v>
      </c>
      <c r="AK8" s="118">
        <f>('[1]2030 onwards to 2080'!$AB$25/5/1000000)*'[1]2030 onwards to 2080'!$H$4</f>
        <v>0.18920389891122655</v>
      </c>
      <c r="AL8" s="118">
        <f>('[1]2030 onwards to 2080'!$AB$25/5/1000000)*'[1]2030 onwards to 2080'!$H$4</f>
        <v>0.18920389891122655</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2"/>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2"/>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2"/>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2"/>
      <c r="N14" s="41">
        <f>IF((N8+N9)*N11&lt;&gt;0,(N8+N9)*N11,"")</f>
        <v>0.23175493798991159</v>
      </c>
      <c r="O14" s="41">
        <f t="shared" ref="O14:BQ14" si="3">IF((O8+O9)*O11&lt;&gt;0,(O8+O9)*O11,"")</f>
        <v>0.23175493798991159</v>
      </c>
      <c r="P14" s="41">
        <f t="shared" si="3"/>
        <v>0.23175493798991159</v>
      </c>
      <c r="Q14" s="41">
        <f>IF((Q8+Q9)*Q11&lt;&gt;0,(Q8+Q9)*Q11,"")</f>
        <v>0.23175493798991159</v>
      </c>
      <c r="R14" s="41">
        <f t="shared" si="3"/>
        <v>0.23175493798991159</v>
      </c>
      <c r="S14" s="41">
        <f t="shared" si="3"/>
        <v>0.21553209233061779</v>
      </c>
      <c r="T14" s="41">
        <f>IF((T8+T9)*T11&lt;&gt;0,(T8+T9)*T11,"")</f>
        <v>0.21553209233061779</v>
      </c>
      <c r="U14" s="41">
        <f t="shared" si="3"/>
        <v>0.21553209233061779</v>
      </c>
      <c r="V14" s="41">
        <f t="shared" si="3"/>
        <v>0.21553209233061779</v>
      </c>
      <c r="W14" s="41">
        <f t="shared" si="3"/>
        <v>0.21553209233061779</v>
      </c>
      <c r="X14" s="41">
        <f t="shared" si="3"/>
        <v>0.20044484586747455</v>
      </c>
      <c r="Y14" s="41">
        <f t="shared" si="3"/>
        <v>0.20044484586747455</v>
      </c>
      <c r="Z14" s="41">
        <f t="shared" si="3"/>
        <v>0.20044484586747455</v>
      </c>
      <c r="AA14" s="41">
        <f t="shared" si="3"/>
        <v>0.20044484586747455</v>
      </c>
      <c r="AB14" s="41">
        <f t="shared" si="3"/>
        <v>0.20044484586747455</v>
      </c>
      <c r="AC14" s="41">
        <f t="shared" si="3"/>
        <v>0.19042260357410079</v>
      </c>
      <c r="AD14" s="41">
        <f t="shared" si="3"/>
        <v>0.19042260357410079</v>
      </c>
      <c r="AE14" s="41">
        <f t="shared" si="3"/>
        <v>0.19042260357410079</v>
      </c>
      <c r="AF14" s="41">
        <f t="shared" si="3"/>
        <v>0.19042260357410079</v>
      </c>
      <c r="AG14" s="41">
        <f t="shared" si="3"/>
        <v>0.19042260357410079</v>
      </c>
      <c r="AH14" s="41">
        <f t="shared" si="3"/>
        <v>0.18280569943113678</v>
      </c>
      <c r="AI14" s="41">
        <f t="shared" si="3"/>
        <v>0.18280569943113678</v>
      </c>
      <c r="AJ14" s="41">
        <f t="shared" si="3"/>
        <v>0.18280569943113678</v>
      </c>
      <c r="AK14" s="41">
        <f t="shared" si="3"/>
        <v>0.18280569943113678</v>
      </c>
      <c r="AL14" s="41">
        <f t="shared" si="3"/>
        <v>0.18280569943113678</v>
      </c>
      <c r="AM14" s="41" t="str">
        <f>IF((AM8+AM9)*AM11&lt;&gt;0,(AM8+AM9)*AM11,"")</f>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ref="BR14:BT14" si="4">IF((DF8+BR9)*BR11&lt;&gt;0,(DF8+BR9)*BR11,"")</f>
        <v/>
      </c>
      <c r="BS14" s="41" t="str">
        <f t="shared" si="4"/>
        <v/>
      </c>
      <c r="BT14" s="41" t="str">
        <f t="shared" si="4"/>
        <v/>
      </c>
      <c r="BU14" s="41" t="str">
        <f>IF((BP8+BU9)*BU11&lt;&gt;0,(BP8+BU9)*BU11,"")</f>
        <v/>
      </c>
      <c r="BV14" s="41" t="str">
        <f t="shared" ref="BV14:CO14" si="5">IF((BV8+BV9)*BV11&lt;&gt;0,(BV8+BV9)*BV11,"")</f>
        <v/>
      </c>
      <c r="BW14" s="41" t="str">
        <f t="shared" si="5"/>
        <v/>
      </c>
      <c r="BX14" s="41" t="str">
        <f t="shared" si="5"/>
        <v/>
      </c>
      <c r="BY14" s="41" t="str">
        <f t="shared" si="5"/>
        <v/>
      </c>
      <c r="BZ14" s="41" t="str">
        <f t="shared" si="5"/>
        <v/>
      </c>
      <c r="CA14" s="41" t="str">
        <f t="shared" si="5"/>
        <v/>
      </c>
      <c r="CB14" s="41" t="str">
        <f t="shared" si="5"/>
        <v/>
      </c>
      <c r="CC14" s="41" t="str">
        <f t="shared" si="5"/>
        <v/>
      </c>
      <c r="CD14" s="41" t="str">
        <f t="shared" si="5"/>
        <v/>
      </c>
      <c r="CE14" s="41" t="str">
        <f t="shared" si="5"/>
        <v/>
      </c>
      <c r="CF14" s="41" t="str">
        <f t="shared" si="5"/>
        <v/>
      </c>
      <c r="CG14" s="41" t="str">
        <f t="shared" si="5"/>
        <v/>
      </c>
      <c r="CH14" s="41" t="str">
        <f t="shared" si="5"/>
        <v/>
      </c>
      <c r="CI14" s="41" t="str">
        <f t="shared" si="5"/>
        <v/>
      </c>
      <c r="CJ14" s="41" t="str">
        <f t="shared" si="5"/>
        <v/>
      </c>
      <c r="CK14" s="41" t="str">
        <f t="shared" si="5"/>
        <v/>
      </c>
      <c r="CL14" s="41" t="str">
        <f t="shared" si="5"/>
        <v/>
      </c>
      <c r="CM14" s="41" t="str">
        <f t="shared" si="5"/>
        <v/>
      </c>
      <c r="CN14" s="41" t="str">
        <f t="shared" si="5"/>
        <v/>
      </c>
      <c r="CO14" s="42" t="str">
        <f t="shared" si="5"/>
        <v/>
      </c>
    </row>
    <row r="15" spans="1:93" s="43" customFormat="1" ht="15.75" thickBot="1" x14ac:dyDescent="0.25">
      <c r="A15" s="162"/>
      <c r="B15" s="36"/>
      <c r="C15" s="37"/>
      <c r="D15" s="38" t="s">
        <v>114</v>
      </c>
      <c r="E15" s="37"/>
      <c r="F15" s="37"/>
      <c r="G15" s="37" t="s">
        <v>101</v>
      </c>
      <c r="H15" s="163">
        <f>IF(SUM($M$14:$CO$14)&lt;&gt;0,SUM($M$14:$CO$14),"")</f>
        <v>5.1048008959662088</v>
      </c>
      <c r="I15" s="164"/>
      <c r="J15" s="164"/>
      <c r="K15" s="164"/>
      <c r="L15" s="165"/>
    </row>
    <row r="16" spans="1:93" s="43" customFormat="1" ht="15.75" thickBot="1" x14ac:dyDescent="0.25">
      <c r="A16" s="44"/>
      <c r="B16" s="45"/>
      <c r="C16" s="45"/>
      <c r="D16" s="46"/>
      <c r="E16" s="45"/>
      <c r="F16" s="45"/>
      <c r="G16" s="45"/>
      <c r="H16" s="47">
        <f>H15</f>
        <v>5.1048008959662088</v>
      </c>
      <c r="I16" s="48"/>
    </row>
    <row r="17" spans="1:93" s="43" customFormat="1" ht="15.75" thickBot="1" x14ac:dyDescent="0.25">
      <c r="A17" s="44"/>
      <c r="B17" s="45"/>
      <c r="C17" s="45"/>
      <c r="D17" s="46"/>
      <c r="E17" s="45"/>
      <c r="F17" s="45"/>
      <c r="G17" s="45"/>
      <c r="H17" s="163">
        <f>IF(SUM($M$14:$AL$14)&lt;&gt;0,SUM($M$14:$AL$14),"")</f>
        <v>5.1048008959662088</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5.1048008959662088</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6">+O7+N22</f>
        <v>0</v>
      </c>
      <c r="P20" s="134">
        <f t="shared" si="6"/>
        <v>0</v>
      </c>
      <c r="Q20" s="134">
        <f t="shared" si="6"/>
        <v>0</v>
      </c>
      <c r="R20" s="134">
        <f t="shared" si="6"/>
        <v>0</v>
      </c>
      <c r="S20" s="134">
        <f t="shared" si="6"/>
        <v>0</v>
      </c>
      <c r="T20" s="134">
        <f t="shared" si="6"/>
        <v>0</v>
      </c>
      <c r="U20" s="134">
        <f t="shared" si="6"/>
        <v>0</v>
      </c>
      <c r="V20" s="134">
        <f t="shared" si="6"/>
        <v>0</v>
      </c>
      <c r="W20" s="134">
        <f t="shared" si="6"/>
        <v>0</v>
      </c>
      <c r="X20" s="134">
        <f t="shared" si="6"/>
        <v>0</v>
      </c>
      <c r="Y20" s="134">
        <f t="shared" si="6"/>
        <v>0</v>
      </c>
      <c r="Z20" s="134">
        <f t="shared" si="6"/>
        <v>0</v>
      </c>
      <c r="AA20" s="134">
        <f t="shared" si="6"/>
        <v>0</v>
      </c>
      <c r="AB20" s="134">
        <f t="shared" si="6"/>
        <v>0</v>
      </c>
      <c r="AC20" s="134">
        <f t="shared" si="6"/>
        <v>0</v>
      </c>
      <c r="AD20" s="134">
        <f t="shared" si="6"/>
        <v>0</v>
      </c>
      <c r="AE20" s="134">
        <f t="shared" si="6"/>
        <v>0</v>
      </c>
      <c r="AF20" s="134">
        <f t="shared" si="6"/>
        <v>0</v>
      </c>
      <c r="AG20" s="134">
        <f t="shared" si="6"/>
        <v>0</v>
      </c>
      <c r="AH20" s="134">
        <f t="shared" si="6"/>
        <v>0</v>
      </c>
      <c r="AI20" s="134">
        <f t="shared" si="6"/>
        <v>0</v>
      </c>
      <c r="AJ20" s="134">
        <f t="shared" si="6"/>
        <v>0</v>
      </c>
      <c r="AK20" s="134">
        <f t="shared" si="6"/>
        <v>0</v>
      </c>
      <c r="AL20" s="134">
        <f t="shared" si="6"/>
        <v>0</v>
      </c>
      <c r="AM20" s="134">
        <f t="shared" si="6"/>
        <v>0</v>
      </c>
      <c r="AN20" s="134">
        <f t="shared" si="6"/>
        <v>0</v>
      </c>
      <c r="AO20" s="134">
        <f t="shared" si="6"/>
        <v>0</v>
      </c>
      <c r="AP20" s="134">
        <f t="shared" si="6"/>
        <v>0</v>
      </c>
      <c r="AQ20" s="134">
        <f t="shared" si="6"/>
        <v>0</v>
      </c>
      <c r="AR20" s="134">
        <f t="shared" si="6"/>
        <v>0</v>
      </c>
      <c r="AS20" s="134">
        <f t="shared" si="6"/>
        <v>0</v>
      </c>
      <c r="AT20" s="134">
        <f t="shared" si="6"/>
        <v>0</v>
      </c>
      <c r="AU20" s="134">
        <f t="shared" si="6"/>
        <v>0</v>
      </c>
      <c r="AV20" s="134">
        <f t="shared" si="6"/>
        <v>0</v>
      </c>
      <c r="AW20" s="134">
        <f t="shared" si="6"/>
        <v>0</v>
      </c>
      <c r="AX20" s="134">
        <f t="shared" si="6"/>
        <v>0</v>
      </c>
      <c r="AY20" s="134">
        <f t="shared" si="6"/>
        <v>0</v>
      </c>
      <c r="AZ20" s="134">
        <f t="shared" si="6"/>
        <v>0</v>
      </c>
      <c r="BA20" s="134">
        <f t="shared" si="6"/>
        <v>0</v>
      </c>
      <c r="BB20" s="134">
        <f t="shared" si="6"/>
        <v>0</v>
      </c>
      <c r="BC20" s="134">
        <f t="shared" si="6"/>
        <v>0</v>
      </c>
      <c r="BD20" s="134">
        <f t="shared" si="6"/>
        <v>0</v>
      </c>
      <c r="BE20" s="134">
        <f t="shared" si="6"/>
        <v>0</v>
      </c>
      <c r="BF20" s="134">
        <f t="shared" si="6"/>
        <v>0</v>
      </c>
      <c r="BG20" s="134">
        <f t="shared" si="6"/>
        <v>0</v>
      </c>
      <c r="BH20" s="134">
        <f t="shared" si="6"/>
        <v>0</v>
      </c>
      <c r="BI20" s="134">
        <f t="shared" si="6"/>
        <v>0</v>
      </c>
      <c r="BJ20" s="134">
        <f t="shared" si="6"/>
        <v>0</v>
      </c>
      <c r="BK20" s="134">
        <f t="shared" si="6"/>
        <v>0</v>
      </c>
      <c r="BL20" s="134">
        <f t="shared" si="6"/>
        <v>0</v>
      </c>
      <c r="BM20" s="134">
        <f t="shared" si="6"/>
        <v>0</v>
      </c>
      <c r="BN20" s="134">
        <f t="shared" si="6"/>
        <v>0</v>
      </c>
      <c r="BO20" s="134">
        <f t="shared" si="6"/>
        <v>0</v>
      </c>
      <c r="BP20" s="134">
        <f t="shared" si="6"/>
        <v>0</v>
      </c>
      <c r="BQ20" s="134">
        <f t="shared" si="6"/>
        <v>0</v>
      </c>
      <c r="BR20" s="134">
        <f t="shared" si="6"/>
        <v>0</v>
      </c>
      <c r="BS20" s="134">
        <f t="shared" si="6"/>
        <v>0</v>
      </c>
      <c r="BT20" s="134">
        <f t="shared" si="6"/>
        <v>0</v>
      </c>
      <c r="BU20" s="134">
        <f t="shared" si="6"/>
        <v>0</v>
      </c>
      <c r="BV20" s="134">
        <f t="shared" si="6"/>
        <v>0</v>
      </c>
      <c r="BW20" s="134">
        <f t="shared" si="6"/>
        <v>0</v>
      </c>
      <c r="BX20" s="134">
        <f t="shared" si="6"/>
        <v>0</v>
      </c>
      <c r="BY20" s="134">
        <f t="shared" si="6"/>
        <v>0</v>
      </c>
      <c r="BZ20" s="134">
        <f t="shared" si="6"/>
        <v>0</v>
      </c>
      <c r="CA20" s="134">
        <f t="shared" ref="CA20:CO20" si="7">+CA7+BZ22</f>
        <v>0</v>
      </c>
      <c r="CB20" s="134">
        <f t="shared" si="7"/>
        <v>0</v>
      </c>
      <c r="CC20" s="134">
        <f t="shared" si="7"/>
        <v>0</v>
      </c>
      <c r="CD20" s="134">
        <f t="shared" si="7"/>
        <v>0</v>
      </c>
      <c r="CE20" s="134">
        <f t="shared" si="7"/>
        <v>0</v>
      </c>
      <c r="CF20" s="134">
        <f t="shared" si="7"/>
        <v>0</v>
      </c>
      <c r="CG20" s="134">
        <f t="shared" si="7"/>
        <v>0</v>
      </c>
      <c r="CH20" s="134">
        <f t="shared" si="7"/>
        <v>0</v>
      </c>
      <c r="CI20" s="134">
        <f t="shared" si="7"/>
        <v>0</v>
      </c>
      <c r="CJ20" s="134">
        <f t="shared" si="7"/>
        <v>0</v>
      </c>
      <c r="CK20" s="134">
        <f t="shared" si="7"/>
        <v>0</v>
      </c>
      <c r="CL20" s="134">
        <f t="shared" si="7"/>
        <v>0</v>
      </c>
      <c r="CM20" s="134">
        <f t="shared" si="7"/>
        <v>0</v>
      </c>
      <c r="CN20" s="134">
        <f t="shared" si="7"/>
        <v>0</v>
      </c>
      <c r="CO20" s="134">
        <f t="shared" si="7"/>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8">MIN(IF(N20=0,0,+N7/$F21)+M21,N20)</f>
        <v>0</v>
      </c>
      <c r="O21" s="135">
        <f t="shared" si="8"/>
        <v>0</v>
      </c>
      <c r="P21" s="135">
        <f t="shared" si="8"/>
        <v>0</v>
      </c>
      <c r="Q21" s="135">
        <f t="shared" si="8"/>
        <v>0</v>
      </c>
      <c r="R21" s="135">
        <f t="shared" si="8"/>
        <v>0</v>
      </c>
      <c r="S21" s="135">
        <f t="shared" si="8"/>
        <v>0</v>
      </c>
      <c r="T21" s="135">
        <f t="shared" si="8"/>
        <v>0</v>
      </c>
      <c r="U21" s="135">
        <f t="shared" si="8"/>
        <v>0</v>
      </c>
      <c r="V21" s="135">
        <f t="shared" si="8"/>
        <v>0</v>
      </c>
      <c r="W21" s="135">
        <f t="shared" si="8"/>
        <v>0</v>
      </c>
      <c r="X21" s="135">
        <f t="shared" si="8"/>
        <v>0</v>
      </c>
      <c r="Y21" s="135">
        <f t="shared" si="8"/>
        <v>0</v>
      </c>
      <c r="Z21" s="135">
        <f t="shared" si="8"/>
        <v>0</v>
      </c>
      <c r="AA21" s="135">
        <f t="shared" si="8"/>
        <v>0</v>
      </c>
      <c r="AB21" s="135">
        <f t="shared" si="8"/>
        <v>0</v>
      </c>
      <c r="AC21" s="135">
        <f t="shared" si="8"/>
        <v>0</v>
      </c>
      <c r="AD21" s="135">
        <f t="shared" si="8"/>
        <v>0</v>
      </c>
      <c r="AE21" s="135">
        <f t="shared" si="8"/>
        <v>0</v>
      </c>
      <c r="AF21" s="135">
        <f t="shared" si="8"/>
        <v>0</v>
      </c>
      <c r="AG21" s="135">
        <f t="shared" si="8"/>
        <v>0</v>
      </c>
      <c r="AH21" s="135">
        <f t="shared" si="8"/>
        <v>0</v>
      </c>
      <c r="AI21" s="135">
        <f t="shared" si="8"/>
        <v>0</v>
      </c>
      <c r="AJ21" s="135">
        <f t="shared" si="8"/>
        <v>0</v>
      </c>
      <c r="AK21" s="135">
        <f t="shared" si="8"/>
        <v>0</v>
      </c>
      <c r="AL21" s="135">
        <f t="shared" si="8"/>
        <v>0</v>
      </c>
      <c r="AM21" s="135">
        <f t="shared" si="8"/>
        <v>0</v>
      </c>
      <c r="AN21" s="135">
        <f t="shared" si="8"/>
        <v>0</v>
      </c>
      <c r="AO21" s="135">
        <f t="shared" si="8"/>
        <v>0</v>
      </c>
      <c r="AP21" s="135">
        <f t="shared" si="8"/>
        <v>0</v>
      </c>
      <c r="AQ21" s="135">
        <f t="shared" si="8"/>
        <v>0</v>
      </c>
      <c r="AR21" s="135">
        <f t="shared" si="8"/>
        <v>0</v>
      </c>
      <c r="AS21" s="135">
        <f t="shared" si="8"/>
        <v>0</v>
      </c>
      <c r="AT21" s="135">
        <f t="shared" si="8"/>
        <v>0</v>
      </c>
      <c r="AU21" s="135">
        <f t="shared" si="8"/>
        <v>0</v>
      </c>
      <c r="AV21" s="135">
        <f t="shared" si="8"/>
        <v>0</v>
      </c>
      <c r="AW21" s="135">
        <f t="shared" si="8"/>
        <v>0</v>
      </c>
      <c r="AX21" s="135">
        <f t="shared" si="8"/>
        <v>0</v>
      </c>
      <c r="AY21" s="135">
        <f t="shared" si="8"/>
        <v>0</v>
      </c>
      <c r="AZ21" s="135">
        <f t="shared" si="8"/>
        <v>0</v>
      </c>
      <c r="BA21" s="135">
        <f t="shared" si="8"/>
        <v>0</v>
      </c>
      <c r="BB21" s="135">
        <f t="shared" si="8"/>
        <v>0</v>
      </c>
      <c r="BC21" s="135">
        <f t="shared" si="8"/>
        <v>0</v>
      </c>
      <c r="BD21" s="135">
        <f t="shared" si="8"/>
        <v>0</v>
      </c>
      <c r="BE21" s="135">
        <f t="shared" si="8"/>
        <v>0</v>
      </c>
      <c r="BF21" s="135">
        <f t="shared" si="8"/>
        <v>0</v>
      </c>
      <c r="BG21" s="135">
        <f t="shared" si="8"/>
        <v>0</v>
      </c>
      <c r="BH21" s="135">
        <f t="shared" si="8"/>
        <v>0</v>
      </c>
      <c r="BI21" s="135">
        <f t="shared" si="8"/>
        <v>0</v>
      </c>
      <c r="BJ21" s="135">
        <f t="shared" si="8"/>
        <v>0</v>
      </c>
      <c r="BK21" s="135">
        <f t="shared" si="8"/>
        <v>0</v>
      </c>
      <c r="BL21" s="135">
        <f t="shared" si="8"/>
        <v>0</v>
      </c>
      <c r="BM21" s="135">
        <f t="shared" si="8"/>
        <v>0</v>
      </c>
      <c r="BN21" s="135">
        <f t="shared" si="8"/>
        <v>0</v>
      </c>
      <c r="BO21" s="135">
        <f t="shared" si="8"/>
        <v>0</v>
      </c>
      <c r="BP21" s="135">
        <f t="shared" si="8"/>
        <v>0</v>
      </c>
      <c r="BQ21" s="135">
        <f t="shared" si="8"/>
        <v>0</v>
      </c>
      <c r="BR21" s="135">
        <f t="shared" si="8"/>
        <v>0</v>
      </c>
      <c r="BS21" s="135">
        <f t="shared" si="8"/>
        <v>0</v>
      </c>
      <c r="BT21" s="135">
        <f t="shared" si="8"/>
        <v>0</v>
      </c>
      <c r="BU21" s="135">
        <f t="shared" si="8"/>
        <v>0</v>
      </c>
      <c r="BV21" s="135">
        <f t="shared" si="8"/>
        <v>0</v>
      </c>
      <c r="BW21" s="135">
        <f t="shared" si="8"/>
        <v>0</v>
      </c>
      <c r="BX21" s="135">
        <f t="shared" si="8"/>
        <v>0</v>
      </c>
      <c r="BY21" s="135">
        <f t="shared" si="8"/>
        <v>0</v>
      </c>
      <c r="BZ21" s="135">
        <f t="shared" ref="BZ21:CO21" si="9">MIN(IF(BZ20=0,0,+BZ7/$F21)+BY21,BZ20)</f>
        <v>0</v>
      </c>
      <c r="CA21" s="135">
        <f t="shared" si="9"/>
        <v>0</v>
      </c>
      <c r="CB21" s="135">
        <f t="shared" si="9"/>
        <v>0</v>
      </c>
      <c r="CC21" s="135">
        <f t="shared" si="9"/>
        <v>0</v>
      </c>
      <c r="CD21" s="135">
        <f t="shared" si="9"/>
        <v>0</v>
      </c>
      <c r="CE21" s="135">
        <f t="shared" si="9"/>
        <v>0</v>
      </c>
      <c r="CF21" s="135">
        <f t="shared" si="9"/>
        <v>0</v>
      </c>
      <c r="CG21" s="135">
        <f t="shared" si="9"/>
        <v>0</v>
      </c>
      <c r="CH21" s="135">
        <f t="shared" si="9"/>
        <v>0</v>
      </c>
      <c r="CI21" s="135">
        <f t="shared" si="9"/>
        <v>0</v>
      </c>
      <c r="CJ21" s="135">
        <f t="shared" si="9"/>
        <v>0</v>
      </c>
      <c r="CK21" s="135">
        <f t="shared" si="9"/>
        <v>0</v>
      </c>
      <c r="CL21" s="135">
        <f t="shared" si="9"/>
        <v>0</v>
      </c>
      <c r="CM21" s="135">
        <f t="shared" si="9"/>
        <v>0</v>
      </c>
      <c r="CN21" s="135">
        <f t="shared" si="9"/>
        <v>0</v>
      </c>
      <c r="CO21" s="135">
        <f t="shared" si="9"/>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10">+O20-O21</f>
        <v>0</v>
      </c>
      <c r="P22" s="135">
        <f t="shared" si="10"/>
        <v>0</v>
      </c>
      <c r="Q22" s="135">
        <f t="shared" si="10"/>
        <v>0</v>
      </c>
      <c r="R22" s="135">
        <f t="shared" si="10"/>
        <v>0</v>
      </c>
      <c r="S22" s="135">
        <f t="shared" si="10"/>
        <v>0</v>
      </c>
      <c r="T22" s="135">
        <f t="shared" si="10"/>
        <v>0</v>
      </c>
      <c r="U22" s="135">
        <f t="shared" si="10"/>
        <v>0</v>
      </c>
      <c r="V22" s="135">
        <f t="shared" si="10"/>
        <v>0</v>
      </c>
      <c r="W22" s="135">
        <f t="shared" si="10"/>
        <v>0</v>
      </c>
      <c r="X22" s="135">
        <f t="shared" si="10"/>
        <v>0</v>
      </c>
      <c r="Y22" s="135">
        <f t="shared" si="10"/>
        <v>0</v>
      </c>
      <c r="Z22" s="135">
        <f t="shared" si="10"/>
        <v>0</v>
      </c>
      <c r="AA22" s="135">
        <f t="shared" si="10"/>
        <v>0</v>
      </c>
      <c r="AB22" s="135">
        <f t="shared" si="10"/>
        <v>0</v>
      </c>
      <c r="AC22" s="136">
        <f t="shared" si="10"/>
        <v>0</v>
      </c>
      <c r="AD22" s="136">
        <f t="shared" si="10"/>
        <v>0</v>
      </c>
      <c r="AE22" s="136">
        <f t="shared" si="10"/>
        <v>0</v>
      </c>
      <c r="AF22" s="136">
        <f t="shared" si="10"/>
        <v>0</v>
      </c>
      <c r="AG22" s="136">
        <f t="shared" si="10"/>
        <v>0</v>
      </c>
      <c r="AH22" s="136">
        <f t="shared" si="10"/>
        <v>0</v>
      </c>
      <c r="AI22" s="136">
        <f t="shared" si="10"/>
        <v>0</v>
      </c>
      <c r="AJ22" s="136">
        <f t="shared" si="10"/>
        <v>0</v>
      </c>
      <c r="AK22" s="136">
        <f t="shared" si="10"/>
        <v>0</v>
      </c>
      <c r="AL22" s="136">
        <f t="shared" si="10"/>
        <v>0</v>
      </c>
      <c r="AM22" s="136">
        <f t="shared" si="10"/>
        <v>0</v>
      </c>
      <c r="AN22" s="136">
        <f t="shared" si="10"/>
        <v>0</v>
      </c>
      <c r="AO22" s="136">
        <f t="shared" si="10"/>
        <v>0</v>
      </c>
      <c r="AP22" s="136">
        <f t="shared" si="10"/>
        <v>0</v>
      </c>
      <c r="AQ22" s="136">
        <f t="shared" si="10"/>
        <v>0</v>
      </c>
      <c r="AR22" s="136">
        <f t="shared" si="10"/>
        <v>0</v>
      </c>
      <c r="AS22" s="136">
        <f t="shared" si="10"/>
        <v>0</v>
      </c>
      <c r="AT22" s="136">
        <f t="shared" si="10"/>
        <v>0</v>
      </c>
      <c r="AU22" s="136">
        <f t="shared" si="10"/>
        <v>0</v>
      </c>
      <c r="AV22" s="136">
        <f t="shared" si="10"/>
        <v>0</v>
      </c>
      <c r="AW22" s="136">
        <f t="shared" si="10"/>
        <v>0</v>
      </c>
      <c r="AX22" s="136">
        <f t="shared" si="10"/>
        <v>0</v>
      </c>
      <c r="AY22" s="136">
        <f t="shared" si="10"/>
        <v>0</v>
      </c>
      <c r="AZ22" s="136">
        <f t="shared" si="10"/>
        <v>0</v>
      </c>
      <c r="BA22" s="136">
        <f t="shared" si="10"/>
        <v>0</v>
      </c>
      <c r="BB22" s="136">
        <f t="shared" si="10"/>
        <v>0</v>
      </c>
      <c r="BC22" s="136">
        <f t="shared" si="10"/>
        <v>0</v>
      </c>
      <c r="BD22" s="136">
        <f t="shared" si="10"/>
        <v>0</v>
      </c>
      <c r="BE22" s="136">
        <f t="shared" si="10"/>
        <v>0</v>
      </c>
      <c r="BF22" s="136">
        <f t="shared" si="10"/>
        <v>0</v>
      </c>
      <c r="BG22" s="136">
        <f t="shared" si="10"/>
        <v>0</v>
      </c>
      <c r="BH22" s="136">
        <f t="shared" si="10"/>
        <v>0</v>
      </c>
      <c r="BI22" s="136">
        <f t="shared" si="10"/>
        <v>0</v>
      </c>
      <c r="BJ22" s="136">
        <f t="shared" si="10"/>
        <v>0</v>
      </c>
      <c r="BK22" s="136">
        <f t="shared" si="10"/>
        <v>0</v>
      </c>
      <c r="BL22" s="136">
        <f t="shared" si="10"/>
        <v>0</v>
      </c>
      <c r="BM22" s="136">
        <f t="shared" si="10"/>
        <v>0</v>
      </c>
      <c r="BN22" s="136">
        <f t="shared" si="10"/>
        <v>0</v>
      </c>
      <c r="BO22" s="136">
        <f t="shared" si="10"/>
        <v>0</v>
      </c>
      <c r="BP22" s="136">
        <f t="shared" si="10"/>
        <v>0</v>
      </c>
      <c r="BQ22" s="136">
        <f t="shared" si="10"/>
        <v>0</v>
      </c>
      <c r="BR22" s="136">
        <f t="shared" si="10"/>
        <v>0</v>
      </c>
      <c r="BS22" s="136">
        <f t="shared" si="10"/>
        <v>0</v>
      </c>
      <c r="BT22" s="136">
        <f t="shared" si="10"/>
        <v>0</v>
      </c>
      <c r="BU22" s="136">
        <f t="shared" si="10"/>
        <v>0</v>
      </c>
      <c r="BV22" s="136">
        <f t="shared" si="10"/>
        <v>0</v>
      </c>
      <c r="BW22" s="136">
        <f t="shared" si="10"/>
        <v>0</v>
      </c>
      <c r="BX22" s="136">
        <f t="shared" si="10"/>
        <v>0</v>
      </c>
      <c r="BY22" s="136">
        <f t="shared" si="10"/>
        <v>0</v>
      </c>
      <c r="BZ22" s="136">
        <f t="shared" si="10"/>
        <v>0</v>
      </c>
      <c r="CA22" s="136">
        <f t="shared" ref="CA22:CO22" si="11">+CA20-CA21</f>
        <v>0</v>
      </c>
      <c r="CB22" s="136">
        <f t="shared" si="11"/>
        <v>0</v>
      </c>
      <c r="CC22" s="136">
        <f t="shared" si="11"/>
        <v>0</v>
      </c>
      <c r="CD22" s="136">
        <f t="shared" si="11"/>
        <v>0</v>
      </c>
      <c r="CE22" s="136">
        <f t="shared" si="11"/>
        <v>0</v>
      </c>
      <c r="CF22" s="136">
        <f t="shared" si="11"/>
        <v>0</v>
      </c>
      <c r="CG22" s="136">
        <f t="shared" si="11"/>
        <v>0</v>
      </c>
      <c r="CH22" s="136">
        <f t="shared" si="11"/>
        <v>0</v>
      </c>
      <c r="CI22" s="136">
        <f t="shared" si="11"/>
        <v>0</v>
      </c>
      <c r="CJ22" s="136">
        <f t="shared" si="11"/>
        <v>0</v>
      </c>
      <c r="CK22" s="136">
        <f t="shared" si="11"/>
        <v>0</v>
      </c>
      <c r="CL22" s="136">
        <f t="shared" si="11"/>
        <v>0</v>
      </c>
      <c r="CM22" s="136">
        <f t="shared" si="11"/>
        <v>0</v>
      </c>
      <c r="CN22" s="136">
        <f t="shared" si="11"/>
        <v>0</v>
      </c>
      <c r="CO22" s="136">
        <f t="shared" si="11"/>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2">AVERAGE(O20,O22)</f>
        <v>0</v>
      </c>
      <c r="P23" s="135">
        <f t="shared" si="12"/>
        <v>0</v>
      </c>
      <c r="Q23" s="135">
        <f t="shared" si="12"/>
        <v>0</v>
      </c>
      <c r="R23" s="135">
        <f t="shared" si="12"/>
        <v>0</v>
      </c>
      <c r="S23" s="135">
        <f t="shared" si="12"/>
        <v>0</v>
      </c>
      <c r="T23" s="135">
        <f t="shared" si="12"/>
        <v>0</v>
      </c>
      <c r="U23" s="135">
        <f t="shared" si="12"/>
        <v>0</v>
      </c>
      <c r="V23" s="135">
        <f t="shared" si="12"/>
        <v>0</v>
      </c>
      <c r="W23" s="135">
        <f t="shared" si="12"/>
        <v>0</v>
      </c>
      <c r="X23" s="135">
        <f t="shared" si="12"/>
        <v>0</v>
      </c>
      <c r="Y23" s="135">
        <f t="shared" si="12"/>
        <v>0</v>
      </c>
      <c r="Z23" s="135">
        <f t="shared" si="12"/>
        <v>0</v>
      </c>
      <c r="AA23" s="135">
        <f t="shared" si="12"/>
        <v>0</v>
      </c>
      <c r="AB23" s="135">
        <f t="shared" si="12"/>
        <v>0</v>
      </c>
      <c r="AC23" s="136">
        <f t="shared" si="12"/>
        <v>0</v>
      </c>
      <c r="AD23" s="136">
        <f t="shared" si="12"/>
        <v>0</v>
      </c>
      <c r="AE23" s="136">
        <f t="shared" si="12"/>
        <v>0</v>
      </c>
      <c r="AF23" s="136">
        <f t="shared" si="12"/>
        <v>0</v>
      </c>
      <c r="AG23" s="136">
        <f t="shared" si="12"/>
        <v>0</v>
      </c>
      <c r="AH23" s="136">
        <f t="shared" si="12"/>
        <v>0</v>
      </c>
      <c r="AI23" s="136">
        <f t="shared" si="12"/>
        <v>0</v>
      </c>
      <c r="AJ23" s="136">
        <f t="shared" si="12"/>
        <v>0</v>
      </c>
      <c r="AK23" s="136">
        <f t="shared" si="12"/>
        <v>0</v>
      </c>
      <c r="AL23" s="136">
        <f t="shared" si="12"/>
        <v>0</v>
      </c>
      <c r="AM23" s="136">
        <f t="shared" si="12"/>
        <v>0</v>
      </c>
      <c r="AN23" s="136">
        <f t="shared" si="12"/>
        <v>0</v>
      </c>
      <c r="AO23" s="136">
        <f t="shared" si="12"/>
        <v>0</v>
      </c>
      <c r="AP23" s="136">
        <f t="shared" si="12"/>
        <v>0</v>
      </c>
      <c r="AQ23" s="136">
        <f t="shared" si="12"/>
        <v>0</v>
      </c>
      <c r="AR23" s="136">
        <f t="shared" si="12"/>
        <v>0</v>
      </c>
      <c r="AS23" s="136">
        <f t="shared" si="12"/>
        <v>0</v>
      </c>
      <c r="AT23" s="136">
        <f t="shared" si="12"/>
        <v>0</v>
      </c>
      <c r="AU23" s="136">
        <f t="shared" si="12"/>
        <v>0</v>
      </c>
      <c r="AV23" s="136">
        <f t="shared" si="12"/>
        <v>0</v>
      </c>
      <c r="AW23" s="136">
        <f t="shared" si="12"/>
        <v>0</v>
      </c>
      <c r="AX23" s="136">
        <f t="shared" si="12"/>
        <v>0</v>
      </c>
      <c r="AY23" s="136">
        <f t="shared" si="12"/>
        <v>0</v>
      </c>
      <c r="AZ23" s="136">
        <f t="shared" si="12"/>
        <v>0</v>
      </c>
      <c r="BA23" s="136">
        <f t="shared" si="12"/>
        <v>0</v>
      </c>
      <c r="BB23" s="136">
        <f t="shared" si="12"/>
        <v>0</v>
      </c>
      <c r="BC23" s="136">
        <f t="shared" si="12"/>
        <v>0</v>
      </c>
      <c r="BD23" s="136">
        <f t="shared" si="12"/>
        <v>0</v>
      </c>
      <c r="BE23" s="136">
        <f t="shared" si="12"/>
        <v>0</v>
      </c>
      <c r="BF23" s="136">
        <f t="shared" si="12"/>
        <v>0</v>
      </c>
      <c r="BG23" s="136">
        <f t="shared" si="12"/>
        <v>0</v>
      </c>
      <c r="BH23" s="136">
        <f t="shared" si="12"/>
        <v>0</v>
      </c>
      <c r="BI23" s="136">
        <f t="shared" si="12"/>
        <v>0</v>
      </c>
      <c r="BJ23" s="136">
        <f t="shared" si="12"/>
        <v>0</v>
      </c>
      <c r="BK23" s="136">
        <f t="shared" si="12"/>
        <v>0</v>
      </c>
      <c r="BL23" s="136">
        <f t="shared" si="12"/>
        <v>0</v>
      </c>
      <c r="BM23" s="136">
        <f t="shared" si="12"/>
        <v>0</v>
      </c>
      <c r="BN23" s="136">
        <f t="shared" si="12"/>
        <v>0</v>
      </c>
      <c r="BO23" s="136">
        <f t="shared" si="12"/>
        <v>0</v>
      </c>
      <c r="BP23" s="136">
        <f t="shared" si="12"/>
        <v>0</v>
      </c>
      <c r="BQ23" s="136">
        <f t="shared" si="12"/>
        <v>0</v>
      </c>
      <c r="BR23" s="136">
        <f t="shared" si="12"/>
        <v>0</v>
      </c>
      <c r="BS23" s="136">
        <f t="shared" si="12"/>
        <v>0</v>
      </c>
      <c r="BT23" s="136">
        <f t="shared" si="12"/>
        <v>0</v>
      </c>
      <c r="BU23" s="136">
        <f t="shared" si="12"/>
        <v>0</v>
      </c>
      <c r="BV23" s="136">
        <f t="shared" si="12"/>
        <v>0</v>
      </c>
      <c r="BW23" s="136">
        <f t="shared" si="12"/>
        <v>0</v>
      </c>
      <c r="BX23" s="136">
        <f t="shared" si="12"/>
        <v>0</v>
      </c>
      <c r="BY23" s="136">
        <f t="shared" si="12"/>
        <v>0</v>
      </c>
      <c r="BZ23" s="136">
        <f t="shared" si="12"/>
        <v>0</v>
      </c>
      <c r="CA23" s="136">
        <f t="shared" ref="CA23:CO23" si="13">AVERAGE(CA20,CA22)</f>
        <v>0</v>
      </c>
      <c r="CB23" s="136">
        <f t="shared" si="13"/>
        <v>0</v>
      </c>
      <c r="CC23" s="136">
        <f t="shared" si="13"/>
        <v>0</v>
      </c>
      <c r="CD23" s="136">
        <f t="shared" si="13"/>
        <v>0</v>
      </c>
      <c r="CE23" s="136">
        <f t="shared" si="13"/>
        <v>0</v>
      </c>
      <c r="CF23" s="136">
        <f t="shared" si="13"/>
        <v>0</v>
      </c>
      <c r="CG23" s="136">
        <f t="shared" si="13"/>
        <v>0</v>
      </c>
      <c r="CH23" s="136">
        <f t="shared" si="13"/>
        <v>0</v>
      </c>
      <c r="CI23" s="136">
        <f t="shared" si="13"/>
        <v>0</v>
      </c>
      <c r="CJ23" s="136">
        <f t="shared" si="13"/>
        <v>0</v>
      </c>
      <c r="CK23" s="136">
        <f t="shared" si="13"/>
        <v>0</v>
      </c>
      <c r="CL23" s="136">
        <f t="shared" si="13"/>
        <v>0</v>
      </c>
      <c r="CM23" s="136">
        <f t="shared" si="13"/>
        <v>0</v>
      </c>
      <c r="CN23" s="136">
        <f t="shared" si="13"/>
        <v>0</v>
      </c>
      <c r="CO23" s="136">
        <f t="shared" si="13"/>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4">+O23*$F24+O21</f>
        <v>0</v>
      </c>
      <c r="P24" s="135">
        <f t="shared" si="14"/>
        <v>0</v>
      </c>
      <c r="Q24" s="135">
        <f t="shared" si="14"/>
        <v>0</v>
      </c>
      <c r="R24" s="135">
        <f t="shared" si="14"/>
        <v>0</v>
      </c>
      <c r="S24" s="135">
        <f t="shared" si="14"/>
        <v>0</v>
      </c>
      <c r="T24" s="135">
        <f t="shared" si="14"/>
        <v>0</v>
      </c>
      <c r="U24" s="135">
        <f t="shared" si="14"/>
        <v>0</v>
      </c>
      <c r="V24" s="135">
        <f t="shared" si="14"/>
        <v>0</v>
      </c>
      <c r="W24" s="135">
        <f t="shared" si="14"/>
        <v>0</v>
      </c>
      <c r="X24" s="135">
        <f t="shared" si="14"/>
        <v>0</v>
      </c>
      <c r="Y24" s="135">
        <f t="shared" si="14"/>
        <v>0</v>
      </c>
      <c r="Z24" s="135">
        <f t="shared" si="14"/>
        <v>0</v>
      </c>
      <c r="AA24" s="135">
        <f t="shared" si="14"/>
        <v>0</v>
      </c>
      <c r="AB24" s="135">
        <f t="shared" si="14"/>
        <v>0</v>
      </c>
      <c r="AC24" s="135">
        <f t="shared" si="14"/>
        <v>0</v>
      </c>
      <c r="AD24" s="135">
        <f t="shared" si="14"/>
        <v>0</v>
      </c>
      <c r="AE24" s="135">
        <f t="shared" si="14"/>
        <v>0</v>
      </c>
      <c r="AF24" s="135">
        <f t="shared" si="14"/>
        <v>0</v>
      </c>
      <c r="AG24" s="135">
        <f t="shared" si="14"/>
        <v>0</v>
      </c>
      <c r="AH24" s="135">
        <f t="shared" si="14"/>
        <v>0</v>
      </c>
      <c r="AI24" s="135">
        <f t="shared" si="14"/>
        <v>0</v>
      </c>
      <c r="AJ24" s="135">
        <f t="shared" si="14"/>
        <v>0</v>
      </c>
      <c r="AK24" s="135">
        <f t="shared" si="14"/>
        <v>0</v>
      </c>
      <c r="AL24" s="135">
        <f t="shared" si="14"/>
        <v>0</v>
      </c>
      <c r="AM24" s="135">
        <f t="shared" si="14"/>
        <v>0</v>
      </c>
      <c r="AN24" s="135">
        <f t="shared" si="14"/>
        <v>0</v>
      </c>
      <c r="AO24" s="135">
        <f t="shared" si="14"/>
        <v>0</v>
      </c>
      <c r="AP24" s="135">
        <f t="shared" si="14"/>
        <v>0</v>
      </c>
      <c r="AQ24" s="135">
        <f t="shared" si="14"/>
        <v>0</v>
      </c>
      <c r="AR24" s="135">
        <f t="shared" si="14"/>
        <v>0</v>
      </c>
      <c r="AS24" s="135">
        <f t="shared" si="14"/>
        <v>0</v>
      </c>
      <c r="AT24" s="135">
        <f t="shared" si="14"/>
        <v>0</v>
      </c>
      <c r="AU24" s="135">
        <f t="shared" si="14"/>
        <v>0</v>
      </c>
      <c r="AV24" s="135">
        <f t="shared" si="14"/>
        <v>0</v>
      </c>
      <c r="AW24" s="135">
        <f t="shared" si="14"/>
        <v>0</v>
      </c>
      <c r="AX24" s="135">
        <f t="shared" si="14"/>
        <v>0</v>
      </c>
      <c r="AY24" s="135">
        <f t="shared" si="14"/>
        <v>0</v>
      </c>
      <c r="AZ24" s="135">
        <f t="shared" si="14"/>
        <v>0</v>
      </c>
      <c r="BA24" s="135">
        <f t="shared" si="14"/>
        <v>0</v>
      </c>
      <c r="BB24" s="135">
        <f t="shared" si="14"/>
        <v>0</v>
      </c>
      <c r="BC24" s="135">
        <f t="shared" si="14"/>
        <v>0</v>
      </c>
      <c r="BD24" s="135">
        <f t="shared" si="14"/>
        <v>0</v>
      </c>
      <c r="BE24" s="135">
        <f t="shared" si="14"/>
        <v>0</v>
      </c>
      <c r="BF24" s="135">
        <f t="shared" si="14"/>
        <v>0</v>
      </c>
      <c r="BG24" s="135">
        <f t="shared" si="14"/>
        <v>0</v>
      </c>
      <c r="BH24" s="135">
        <f t="shared" si="14"/>
        <v>0</v>
      </c>
      <c r="BI24" s="135">
        <f t="shared" si="14"/>
        <v>0</v>
      </c>
      <c r="BJ24" s="135">
        <f t="shared" si="14"/>
        <v>0</v>
      </c>
      <c r="BK24" s="135">
        <f t="shared" si="14"/>
        <v>0</v>
      </c>
      <c r="BL24" s="135">
        <f t="shared" si="14"/>
        <v>0</v>
      </c>
      <c r="BM24" s="135">
        <f t="shared" si="14"/>
        <v>0</v>
      </c>
      <c r="BN24" s="135">
        <f t="shared" si="14"/>
        <v>0</v>
      </c>
      <c r="BO24" s="135">
        <f t="shared" si="14"/>
        <v>0</v>
      </c>
      <c r="BP24" s="135">
        <f t="shared" si="14"/>
        <v>0</v>
      </c>
      <c r="BQ24" s="135">
        <f t="shared" si="14"/>
        <v>0</v>
      </c>
      <c r="BR24" s="135">
        <f t="shared" si="14"/>
        <v>0</v>
      </c>
      <c r="BS24" s="135">
        <f t="shared" si="14"/>
        <v>0</v>
      </c>
      <c r="BT24" s="135">
        <f t="shared" si="14"/>
        <v>0</v>
      </c>
      <c r="BU24" s="135">
        <f t="shared" si="14"/>
        <v>0</v>
      </c>
      <c r="BV24" s="135">
        <f t="shared" si="14"/>
        <v>0</v>
      </c>
      <c r="BW24" s="135">
        <f t="shared" si="14"/>
        <v>0</v>
      </c>
      <c r="BX24" s="135">
        <f t="shared" si="14"/>
        <v>0</v>
      </c>
      <c r="BY24" s="135">
        <f t="shared" si="14"/>
        <v>0</v>
      </c>
      <c r="BZ24" s="135">
        <f t="shared" si="14"/>
        <v>0</v>
      </c>
      <c r="CA24" s="135">
        <f t="shared" ref="CA24:CO24" si="15">+CA23*$F24+CA21</f>
        <v>0</v>
      </c>
      <c r="CB24" s="135">
        <f t="shared" si="15"/>
        <v>0</v>
      </c>
      <c r="CC24" s="135">
        <f t="shared" si="15"/>
        <v>0</v>
      </c>
      <c r="CD24" s="135">
        <f t="shared" si="15"/>
        <v>0</v>
      </c>
      <c r="CE24" s="135">
        <f t="shared" si="15"/>
        <v>0</v>
      </c>
      <c r="CF24" s="135">
        <f t="shared" si="15"/>
        <v>0</v>
      </c>
      <c r="CG24" s="135">
        <f t="shared" si="15"/>
        <v>0</v>
      </c>
      <c r="CH24" s="135">
        <f t="shared" si="15"/>
        <v>0</v>
      </c>
      <c r="CI24" s="135">
        <f t="shared" si="15"/>
        <v>0</v>
      </c>
      <c r="CJ24" s="135">
        <f t="shared" si="15"/>
        <v>0</v>
      </c>
      <c r="CK24" s="135">
        <f t="shared" si="15"/>
        <v>0</v>
      </c>
      <c r="CL24" s="135">
        <f t="shared" si="15"/>
        <v>0</v>
      </c>
      <c r="CM24" s="135">
        <f t="shared" si="15"/>
        <v>0</v>
      </c>
      <c r="CN24" s="135">
        <f t="shared" si="15"/>
        <v>0</v>
      </c>
      <c r="CO24" s="135">
        <f t="shared" si="15"/>
        <v>0</v>
      </c>
    </row>
    <row r="25" spans="1:93" s="43" customFormat="1" ht="15" x14ac:dyDescent="0.2">
      <c r="A25" s="44"/>
      <c r="B25" s="45"/>
      <c r="C25" s="45"/>
      <c r="D25" s="46"/>
      <c r="E25" s="45"/>
      <c r="F25" s="45"/>
      <c r="G25" s="45"/>
      <c r="H25" s="47"/>
      <c r="I25" s="48"/>
    </row>
    <row r="26" spans="1:93" s="43" customFormat="1" ht="15" x14ac:dyDescent="0.2">
      <c r="A26" s="44"/>
      <c r="B26" s="45"/>
      <c r="C26" s="45"/>
      <c r="D26" s="46"/>
      <c r="E26" s="45"/>
      <c r="F26" s="45"/>
      <c r="G26" s="45"/>
      <c r="H26" s="47"/>
      <c r="I26" s="48"/>
    </row>
    <row r="27" spans="1:93" s="43" customFormat="1" ht="15.75" thickBot="1" x14ac:dyDescent="0.25">
      <c r="A27" s="44"/>
      <c r="B27" s="45"/>
      <c r="C27" s="45"/>
      <c r="D27" s="46"/>
      <c r="E27" s="45"/>
      <c r="F27" s="45"/>
      <c r="G27" s="45"/>
      <c r="H27" s="47"/>
      <c r="I27" s="48"/>
    </row>
    <row r="28" spans="1:93" ht="15.75" thickBot="1" x14ac:dyDescent="0.25">
      <c r="A28" s="166" t="s">
        <v>124</v>
      </c>
      <c r="B28" s="167"/>
      <c r="C28" s="49"/>
      <c r="D28" s="50"/>
      <c r="E28" s="49"/>
      <c r="F28" s="49"/>
      <c r="G28" s="49"/>
      <c r="H28" s="51"/>
      <c r="I28" s="52"/>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ht="129.75" thickBot="1" x14ac:dyDescent="0.25">
      <c r="A29" s="54" t="s">
        <v>6</v>
      </c>
      <c r="B29" s="55" t="s">
        <v>7</v>
      </c>
      <c r="C29" s="56" t="s">
        <v>8</v>
      </c>
      <c r="D29" s="56" t="s">
        <v>9</v>
      </c>
      <c r="E29" s="56" t="s">
        <v>10</v>
      </c>
      <c r="F29" s="56" t="s">
        <v>11</v>
      </c>
      <c r="G29" s="57"/>
      <c r="H29" s="58" t="s">
        <v>13</v>
      </c>
      <c r="I29" s="59" t="s">
        <v>14</v>
      </c>
      <c r="J29" s="59" t="s">
        <v>15</v>
      </c>
      <c r="K29" s="59" t="s">
        <v>16</v>
      </c>
      <c r="L29" s="59" t="s">
        <v>17</v>
      </c>
      <c r="M29" s="59" t="s">
        <v>18</v>
      </c>
      <c r="N29" s="59" t="s">
        <v>19</v>
      </c>
      <c r="O29" s="59" t="s">
        <v>20</v>
      </c>
      <c r="P29" s="59" t="s">
        <v>21</v>
      </c>
      <c r="Q29" s="59" t="s">
        <v>22</v>
      </c>
      <c r="R29" s="59" t="s">
        <v>23</v>
      </c>
      <c r="S29" s="59" t="s">
        <v>24</v>
      </c>
      <c r="T29" s="59" t="s">
        <v>25</v>
      </c>
      <c r="U29" s="59" t="s">
        <v>26</v>
      </c>
      <c r="V29" s="59" t="s">
        <v>27</v>
      </c>
      <c r="W29" s="59" t="s">
        <v>28</v>
      </c>
      <c r="X29" s="59" t="s">
        <v>29</v>
      </c>
      <c r="Y29" s="59" t="s">
        <v>30</v>
      </c>
      <c r="Z29" s="59" t="s">
        <v>31</v>
      </c>
      <c r="AA29" s="59" t="s">
        <v>32</v>
      </c>
      <c r="AB29" s="59" t="s">
        <v>33</v>
      </c>
      <c r="AC29" s="59" t="s">
        <v>34</v>
      </c>
      <c r="AD29" s="59" t="s">
        <v>35</v>
      </c>
      <c r="AE29" s="59" t="s">
        <v>36</v>
      </c>
      <c r="AF29" s="59" t="s">
        <v>37</v>
      </c>
      <c r="AG29" s="59" t="s">
        <v>38</v>
      </c>
      <c r="AH29" s="59" t="s">
        <v>39</v>
      </c>
      <c r="AI29" s="59" t="s">
        <v>40</v>
      </c>
      <c r="AJ29" s="59" t="s">
        <v>41</v>
      </c>
      <c r="AK29" s="59" t="s">
        <v>42</v>
      </c>
      <c r="AL29" s="59" t="s">
        <v>43</v>
      </c>
      <c r="AM29" s="59" t="s">
        <v>44</v>
      </c>
      <c r="AN29" s="59" t="s">
        <v>45</v>
      </c>
      <c r="AO29" s="59" t="s">
        <v>46</v>
      </c>
      <c r="AP29" s="59" t="s">
        <v>47</v>
      </c>
      <c r="AQ29" s="59" t="s">
        <v>48</v>
      </c>
      <c r="AR29" s="59" t="s">
        <v>49</v>
      </c>
      <c r="AS29" s="59" t="s">
        <v>50</v>
      </c>
      <c r="AT29" s="59" t="s">
        <v>51</v>
      </c>
      <c r="AU29" s="59" t="s">
        <v>52</v>
      </c>
      <c r="AV29" s="59" t="s">
        <v>53</v>
      </c>
      <c r="AW29" s="59" t="s">
        <v>54</v>
      </c>
      <c r="AX29" s="59" t="s">
        <v>55</v>
      </c>
      <c r="AY29" s="59" t="s">
        <v>56</v>
      </c>
      <c r="AZ29" s="59" t="s">
        <v>57</v>
      </c>
      <c r="BA29" s="59" t="s">
        <v>58</v>
      </c>
      <c r="BB29" s="59" t="s">
        <v>59</v>
      </c>
      <c r="BC29" s="59" t="s">
        <v>60</v>
      </c>
      <c r="BD29" s="59" t="s">
        <v>61</v>
      </c>
      <c r="BE29" s="59" t="s">
        <v>62</v>
      </c>
      <c r="BF29" s="59" t="s">
        <v>63</v>
      </c>
      <c r="BG29" s="59" t="s">
        <v>64</v>
      </c>
      <c r="BH29" s="59" t="s">
        <v>65</v>
      </c>
      <c r="BI29" s="59" t="s">
        <v>66</v>
      </c>
      <c r="BJ29" s="59" t="s">
        <v>67</v>
      </c>
      <c r="BK29" s="59" t="s">
        <v>68</v>
      </c>
      <c r="BL29" s="59" t="s">
        <v>69</v>
      </c>
      <c r="BM29" s="59" t="s">
        <v>70</v>
      </c>
      <c r="BN29" s="59" t="s">
        <v>71</v>
      </c>
      <c r="BO29" s="59" t="s">
        <v>72</v>
      </c>
      <c r="BP29" s="59" t="s">
        <v>73</v>
      </c>
      <c r="BQ29" s="59" t="s">
        <v>74</v>
      </c>
      <c r="BR29" s="59" t="s">
        <v>75</v>
      </c>
      <c r="BS29" s="59" t="s">
        <v>76</v>
      </c>
      <c r="BT29" s="59" t="s">
        <v>77</v>
      </c>
      <c r="BU29" s="59" t="s">
        <v>78</v>
      </c>
      <c r="BV29" s="59" t="s">
        <v>79</v>
      </c>
      <c r="BW29" s="59" t="s">
        <v>80</v>
      </c>
      <c r="BX29" s="59" t="s">
        <v>81</v>
      </c>
      <c r="BY29" s="59" t="s">
        <v>82</v>
      </c>
      <c r="BZ29" s="59" t="s">
        <v>83</v>
      </c>
      <c r="CA29" s="59" t="s">
        <v>84</v>
      </c>
      <c r="CB29" s="59" t="s">
        <v>85</v>
      </c>
      <c r="CC29" s="59" t="s">
        <v>86</v>
      </c>
      <c r="CD29" s="59" t="s">
        <v>87</v>
      </c>
      <c r="CE29" s="59" t="s">
        <v>88</v>
      </c>
      <c r="CF29" s="59" t="s">
        <v>89</v>
      </c>
      <c r="CG29" s="59" t="s">
        <v>90</v>
      </c>
      <c r="CH29" s="59" t="s">
        <v>91</v>
      </c>
      <c r="CI29" s="59" t="s">
        <v>92</v>
      </c>
      <c r="CJ29" s="59" t="s">
        <v>93</v>
      </c>
      <c r="CK29" s="59" t="s">
        <v>94</v>
      </c>
      <c r="CL29" s="59" t="s">
        <v>95</v>
      </c>
      <c r="CM29" s="59" t="s">
        <v>96</v>
      </c>
      <c r="CN29" s="59" t="s">
        <v>97</v>
      </c>
      <c r="CO29" s="60" t="s">
        <v>98</v>
      </c>
    </row>
    <row r="30" spans="1:93" ht="15" x14ac:dyDescent="0.2">
      <c r="A30" s="160" t="s">
        <v>125</v>
      </c>
      <c r="B30" s="61"/>
      <c r="C30" s="19"/>
      <c r="D30" s="19" t="s">
        <v>104</v>
      </c>
      <c r="E30" s="21" t="s">
        <v>126</v>
      </c>
      <c r="F30" s="21"/>
      <c r="G30" s="19" t="s">
        <v>111</v>
      </c>
      <c r="H30" s="62"/>
      <c r="I30" s="63"/>
      <c r="J30" s="22"/>
      <c r="K30" s="23"/>
      <c r="L30" s="23"/>
      <c r="M30" s="23"/>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5"/>
    </row>
    <row r="31" spans="1:93" ht="15" x14ac:dyDescent="0.2">
      <c r="A31" s="168"/>
      <c r="B31" s="64"/>
      <c r="C31" s="27"/>
      <c r="D31" s="27" t="s">
        <v>104</v>
      </c>
      <c r="E31" s="29" t="s">
        <v>126</v>
      </c>
      <c r="F31" s="29"/>
      <c r="G31" s="27" t="s">
        <v>127</v>
      </c>
      <c r="H31" s="65"/>
      <c r="I31" s="66"/>
      <c r="J31" s="30"/>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128</v>
      </c>
      <c r="F32" s="27"/>
      <c r="G32" s="27" t="s">
        <v>111</v>
      </c>
      <c r="H32" s="67"/>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129</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130</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131</v>
      </c>
      <c r="F35" s="27"/>
      <c r="G35" s="27" t="s">
        <v>111</v>
      </c>
      <c r="H35" s="65"/>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132</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133</v>
      </c>
      <c r="F37" s="27"/>
      <c r="G37" s="27" t="s">
        <v>111</v>
      </c>
      <c r="H37" s="65"/>
      <c r="I37" s="68"/>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134</v>
      </c>
      <c r="F38" s="27"/>
      <c r="G38" s="27" t="s">
        <v>111</v>
      </c>
      <c r="H38" s="67"/>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68"/>
      <c r="B39" s="64"/>
      <c r="C39" s="27"/>
      <c r="D39" s="27" t="s">
        <v>109</v>
      </c>
      <c r="E39" s="27" t="s">
        <v>135</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136</v>
      </c>
      <c r="F40" s="27"/>
      <c r="G40" s="27" t="s">
        <v>111</v>
      </c>
      <c r="H40" s="69"/>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137</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138</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68"/>
      <c r="B43" s="64"/>
      <c r="C43" s="27"/>
      <c r="D43" s="27" t="s">
        <v>109</v>
      </c>
      <c r="E43" s="27" t="s">
        <v>139</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ht="28.5" x14ac:dyDescent="0.2">
      <c r="A44" s="168"/>
      <c r="B44" s="64"/>
      <c r="C44" s="27"/>
      <c r="D44" s="27" t="s">
        <v>109</v>
      </c>
      <c r="E44" s="27" t="s">
        <v>140</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141</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142</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143</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144</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145</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146</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147</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148</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149</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150</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151</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152</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153</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154</v>
      </c>
      <c r="F58" s="27"/>
      <c r="G58" s="27" t="s">
        <v>111</v>
      </c>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155</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156</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157</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158</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109</v>
      </c>
      <c r="E63" s="27" t="s">
        <v>159</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64"/>
      <c r="C64" s="27"/>
      <c r="D64" s="27" t="s">
        <v>160</v>
      </c>
      <c r="E64" s="27"/>
      <c r="F64" s="27"/>
      <c r="G64" s="27"/>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68"/>
      <c r="B65" s="70"/>
      <c r="C65" s="32"/>
      <c r="D65" s="27" t="s">
        <v>161</v>
      </c>
      <c r="E65" s="27"/>
      <c r="F65" s="32"/>
      <c r="G65" s="32"/>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ht="15" thickBot="1" x14ac:dyDescent="0.25">
      <c r="A66" s="169"/>
      <c r="B66" s="71"/>
      <c r="C66" s="72"/>
      <c r="D66" s="73" t="s">
        <v>162</v>
      </c>
      <c r="E66" s="73"/>
      <c r="F66" s="72"/>
      <c r="G66" s="72"/>
      <c r="H66" s="74"/>
      <c r="I66" s="74"/>
      <c r="J66" s="74"/>
      <c r="K66" s="74"/>
      <c r="L66" s="74"/>
      <c r="M66" s="74"/>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42"/>
    </row>
    <row r="68" spans="1:93" ht="15" thickBot="1" x14ac:dyDescent="0.25"/>
    <row r="69" spans="1:93" ht="15" thickBot="1" x14ac:dyDescent="0.25">
      <c r="A69" s="75" t="s">
        <v>1</v>
      </c>
      <c r="B69" s="4" t="e">
        <f>#REF!</f>
        <v>#REF!</v>
      </c>
      <c r="C69" s="75" t="s">
        <v>3</v>
      </c>
      <c r="D69" s="76"/>
    </row>
    <row r="70" spans="1:93" ht="15" thickBot="1" x14ac:dyDescent="0.25">
      <c r="A70" s="9"/>
      <c r="B70" s="9"/>
      <c r="C70" s="9"/>
      <c r="D70" s="9"/>
    </row>
    <row r="71" spans="1:93" ht="15.75" thickBot="1" x14ac:dyDescent="0.25">
      <c r="A71" s="158" t="s">
        <v>163</v>
      </c>
      <c r="B71" s="159"/>
      <c r="C71" s="77" t="s">
        <v>164</v>
      </c>
      <c r="D71" s="77" t="s">
        <v>164</v>
      </c>
      <c r="E71" s="78"/>
      <c r="F71" s="78"/>
      <c r="G71" s="78"/>
      <c r="H71" s="78"/>
      <c r="I71" s="78"/>
      <c r="J71" s="78"/>
      <c r="K71" s="79"/>
      <c r="L71" s="78"/>
    </row>
    <row r="72" spans="1:93" x14ac:dyDescent="0.2">
      <c r="A72" s="80" t="s">
        <v>165</v>
      </c>
      <c r="B72" s="81"/>
      <c r="C72" s="82"/>
      <c r="D72" s="43"/>
      <c r="E72" s="78"/>
      <c r="F72" s="78"/>
      <c r="G72" s="78"/>
      <c r="H72" s="78"/>
      <c r="I72" s="78"/>
      <c r="J72" s="78"/>
      <c r="K72" s="79"/>
      <c r="L72" s="78"/>
    </row>
    <row r="73" spans="1:93" x14ac:dyDescent="0.2">
      <c r="A73" s="83" t="s">
        <v>166</v>
      </c>
      <c r="B73" s="78" t="s">
        <v>167</v>
      </c>
      <c r="C73" s="84">
        <f>3.5%</f>
        <v>3.5000000000000003E-2</v>
      </c>
      <c r="D73" s="43"/>
      <c r="E73" s="78"/>
      <c r="F73" s="78"/>
      <c r="G73" s="78"/>
      <c r="H73" s="78"/>
      <c r="I73" s="78"/>
      <c r="J73" s="78"/>
      <c r="K73" s="79"/>
      <c r="L73" s="78"/>
    </row>
    <row r="74" spans="1:93" x14ac:dyDescent="0.2">
      <c r="A74" s="83" t="s">
        <v>168</v>
      </c>
      <c r="B74" s="78" t="s">
        <v>122</v>
      </c>
      <c r="C74" s="84">
        <v>2.92E-2</v>
      </c>
      <c r="D74" s="43"/>
      <c r="E74" s="78"/>
      <c r="F74" s="78"/>
      <c r="G74" s="78"/>
      <c r="H74" s="78"/>
      <c r="I74" s="78"/>
      <c r="J74" s="78"/>
      <c r="K74" s="79"/>
      <c r="L74" s="78"/>
    </row>
    <row r="75" spans="1:93" x14ac:dyDescent="0.2">
      <c r="A75" s="83" t="s">
        <v>169</v>
      </c>
      <c r="B75" s="78" t="s">
        <v>170</v>
      </c>
      <c r="C75" s="85">
        <v>5</v>
      </c>
      <c r="D75" s="43"/>
      <c r="E75" s="78"/>
      <c r="F75" s="78"/>
      <c r="G75" s="78"/>
      <c r="H75" s="78"/>
      <c r="I75" s="78"/>
      <c r="J75" s="78"/>
      <c r="K75" s="79"/>
      <c r="L75" s="78"/>
    </row>
    <row r="76" spans="1:93" x14ac:dyDescent="0.2">
      <c r="A76" s="83" t="s">
        <v>171</v>
      </c>
      <c r="B76" s="78" t="s">
        <v>172</v>
      </c>
      <c r="C76" s="86">
        <v>1000</v>
      </c>
      <c r="D76" s="43"/>
      <c r="E76" s="78"/>
      <c r="F76" s="78"/>
      <c r="G76" s="78"/>
      <c r="H76" s="78"/>
      <c r="I76" s="78"/>
      <c r="J76" s="78"/>
      <c r="K76" s="79"/>
      <c r="L76" s="78"/>
    </row>
    <row r="77" spans="1:93" x14ac:dyDescent="0.2">
      <c r="A77" s="87" t="s">
        <v>173</v>
      </c>
      <c r="B77" s="88" t="s">
        <v>174</v>
      </c>
      <c r="C77" s="89">
        <f>1/C75</f>
        <v>0.2</v>
      </c>
      <c r="D77" s="43"/>
      <c r="E77" s="78"/>
      <c r="F77" s="78"/>
      <c r="G77" s="78"/>
      <c r="H77" s="78"/>
      <c r="I77" s="78"/>
      <c r="J77" s="78"/>
      <c r="K77" s="79"/>
      <c r="L77" s="78"/>
    </row>
    <row r="78" spans="1:93" x14ac:dyDescent="0.2">
      <c r="A78" s="79"/>
      <c r="B78" s="78"/>
      <c r="C78" s="78"/>
      <c r="D78" s="78"/>
      <c r="E78" s="78"/>
      <c r="F78" s="78"/>
      <c r="G78" s="78"/>
      <c r="H78" s="78"/>
      <c r="I78" s="78"/>
      <c r="J78" s="78"/>
      <c r="K78" s="79"/>
      <c r="L78" s="78"/>
    </row>
    <row r="79" spans="1:93" ht="15" thickBot="1" x14ac:dyDescent="0.25">
      <c r="A79" s="79"/>
      <c r="B79" s="78"/>
      <c r="C79" s="78"/>
      <c r="D79" s="90">
        <v>1</v>
      </c>
      <c r="E79" s="90">
        <v>2</v>
      </c>
      <c r="F79" s="90">
        <v>3</v>
      </c>
      <c r="G79" s="90">
        <v>4</v>
      </c>
      <c r="H79" s="90">
        <v>5</v>
      </c>
      <c r="J79" s="78"/>
      <c r="K79" s="79"/>
      <c r="L79" s="78"/>
    </row>
    <row r="80" spans="1:93" x14ac:dyDescent="0.2">
      <c r="A80" s="91"/>
      <c r="B80" s="92"/>
      <c r="C80" s="92"/>
      <c r="D80" s="93" t="s">
        <v>175</v>
      </c>
      <c r="E80" s="93" t="s">
        <v>176</v>
      </c>
      <c r="F80" s="93" t="s">
        <v>177</v>
      </c>
      <c r="G80" s="93" t="s">
        <v>178</v>
      </c>
      <c r="H80" s="94" t="s">
        <v>179</v>
      </c>
      <c r="I80" s="78"/>
      <c r="J80" s="170" t="s">
        <v>180</v>
      </c>
      <c r="K80" s="171"/>
      <c r="L80" s="78"/>
    </row>
    <row r="81" spans="1:12" ht="15" thickBot="1" x14ac:dyDescent="0.25">
      <c r="A81" s="95" t="s">
        <v>181</v>
      </c>
      <c r="B81" s="96" t="s">
        <v>108</v>
      </c>
      <c r="C81" s="96"/>
      <c r="D81" s="97">
        <f>1/((1+$C$73)^(D79))</f>
        <v>0.96618357487922713</v>
      </c>
      <c r="E81" s="97">
        <f t="shared" ref="E81:H81" si="16">1/((1+$C$73)^(E79))</f>
        <v>0.93351070036640305</v>
      </c>
      <c r="F81" s="97">
        <f t="shared" si="16"/>
        <v>0.90194270566802237</v>
      </c>
      <c r="G81" s="97">
        <f t="shared" si="16"/>
        <v>0.87144222769857238</v>
      </c>
      <c r="H81" s="97">
        <f t="shared" si="16"/>
        <v>0.84197316685852419</v>
      </c>
      <c r="I81" s="78"/>
      <c r="J81" s="172" t="s">
        <v>182</v>
      </c>
      <c r="K81" s="173"/>
      <c r="L81" s="78"/>
    </row>
    <row r="82" spans="1:12" ht="15" thickBot="1" x14ac:dyDescent="0.25">
      <c r="A82" s="79"/>
      <c r="B82" s="78"/>
      <c r="C82" s="78"/>
      <c r="D82" s="78"/>
      <c r="E82" s="78"/>
      <c r="F82" s="78"/>
      <c r="G82" s="78"/>
      <c r="H82" s="78"/>
      <c r="I82" s="78"/>
      <c r="J82" s="98"/>
      <c r="K82" s="99"/>
      <c r="L82" s="78"/>
    </row>
    <row r="83" spans="1:12" x14ac:dyDescent="0.2">
      <c r="A83" s="100" t="s">
        <v>183</v>
      </c>
      <c r="B83" s="101"/>
      <c r="C83" s="101"/>
      <c r="D83" s="102"/>
      <c r="E83" s="102"/>
      <c r="F83" s="102"/>
      <c r="G83" s="102"/>
      <c r="H83" s="103"/>
      <c r="I83" s="78"/>
      <c r="J83" s="98"/>
      <c r="K83" s="99"/>
      <c r="L83" s="78"/>
    </row>
    <row r="84" spans="1:12" x14ac:dyDescent="0.2">
      <c r="A84" s="104"/>
      <c r="B84" s="105"/>
      <c r="C84" s="106" t="s">
        <v>184</v>
      </c>
      <c r="D84" s="107" t="s">
        <v>175</v>
      </c>
      <c r="E84" s="107" t="s">
        <v>176</v>
      </c>
      <c r="F84" s="107" t="s">
        <v>177</v>
      </c>
      <c r="G84" s="107" t="s">
        <v>178</v>
      </c>
      <c r="H84" s="108" t="s">
        <v>179</v>
      </c>
      <c r="I84" s="78"/>
      <c r="J84" s="98"/>
      <c r="K84" s="99"/>
      <c r="L84" s="78"/>
    </row>
    <row r="85" spans="1:12" x14ac:dyDescent="0.2">
      <c r="A85" s="98" t="s">
        <v>185</v>
      </c>
      <c r="B85" s="78" t="s">
        <v>117</v>
      </c>
      <c r="C85" s="109" t="s">
        <v>186</v>
      </c>
      <c r="D85" s="110">
        <f>C76</f>
        <v>1000</v>
      </c>
      <c r="E85" s="110">
        <f>D87</f>
        <v>800</v>
      </c>
      <c r="F85" s="110">
        <f>E87</f>
        <v>600</v>
      </c>
      <c r="G85" s="110">
        <f>F87</f>
        <v>400</v>
      </c>
      <c r="H85" s="111">
        <f>G87</f>
        <v>200</v>
      </c>
      <c r="I85" s="78"/>
      <c r="J85" s="174" t="s">
        <v>187</v>
      </c>
      <c r="K85" s="175"/>
      <c r="L85" s="78"/>
    </row>
    <row r="86" spans="1:12" x14ac:dyDescent="0.2">
      <c r="A86" s="98" t="s">
        <v>188</v>
      </c>
      <c r="B86" s="78" t="s">
        <v>119</v>
      </c>
      <c r="C86" s="109" t="s">
        <v>186</v>
      </c>
      <c r="D86" s="110">
        <f>$D$85*$C$77</f>
        <v>200</v>
      </c>
      <c r="E86" s="110">
        <f>$D$85*$C$77</f>
        <v>200</v>
      </c>
      <c r="F86" s="110">
        <f>$D$85*$C$77</f>
        <v>200</v>
      </c>
      <c r="G86" s="110">
        <f>$D$85*$C$77</f>
        <v>200</v>
      </c>
      <c r="H86" s="111">
        <f>$D$85*$C$77</f>
        <v>200</v>
      </c>
      <c r="I86" s="78"/>
      <c r="J86" s="176" t="s">
        <v>189</v>
      </c>
      <c r="K86" s="177"/>
      <c r="L86" s="78"/>
    </row>
    <row r="87" spans="1:12" x14ac:dyDescent="0.2">
      <c r="A87" s="98" t="s">
        <v>190</v>
      </c>
      <c r="B87" s="78" t="s">
        <v>120</v>
      </c>
      <c r="C87" s="109" t="s">
        <v>186</v>
      </c>
      <c r="D87" s="110">
        <f>D85-D86</f>
        <v>800</v>
      </c>
      <c r="E87" s="110">
        <f>E85-E86</f>
        <v>600</v>
      </c>
      <c r="F87" s="110">
        <f>F85-F86</f>
        <v>400</v>
      </c>
      <c r="G87" s="110">
        <f>G85-G86</f>
        <v>200</v>
      </c>
      <c r="H87" s="111">
        <f>H85-H86</f>
        <v>0</v>
      </c>
      <c r="I87" s="78"/>
      <c r="J87" s="145" t="s">
        <v>191</v>
      </c>
      <c r="K87" s="146"/>
      <c r="L87" s="78"/>
    </row>
    <row r="88" spans="1:12" x14ac:dyDescent="0.2">
      <c r="A88" s="98" t="s">
        <v>192</v>
      </c>
      <c r="B88" s="78" t="s">
        <v>121</v>
      </c>
      <c r="C88" s="109" t="s">
        <v>186</v>
      </c>
      <c r="D88" s="110">
        <f>AVERAGE(D85,D87)</f>
        <v>900</v>
      </c>
      <c r="E88" s="110">
        <f>AVERAGE(E85,E87)</f>
        <v>700</v>
      </c>
      <c r="F88" s="110">
        <f>AVERAGE(F85,F87)</f>
        <v>500</v>
      </c>
      <c r="G88" s="110">
        <f>AVERAGE(G85,G87)</f>
        <v>300</v>
      </c>
      <c r="H88" s="111">
        <f>AVERAGE(H85,H87)</f>
        <v>100</v>
      </c>
      <c r="I88" s="78"/>
      <c r="J88" s="145" t="s">
        <v>193</v>
      </c>
      <c r="K88" s="146"/>
      <c r="L88" s="78"/>
    </row>
    <row r="89" spans="1:12" x14ac:dyDescent="0.2">
      <c r="A89" s="98" t="s">
        <v>194</v>
      </c>
      <c r="B89" s="78" t="s">
        <v>106</v>
      </c>
      <c r="C89" s="109" t="s">
        <v>186</v>
      </c>
      <c r="D89" s="110">
        <f>(D88*($C$74))+D86</f>
        <v>226.28</v>
      </c>
      <c r="E89" s="110">
        <f>(E88*($C$74))+E86</f>
        <v>220.44</v>
      </c>
      <c r="F89" s="110">
        <f>(F88*($C$74))+F86</f>
        <v>214.6</v>
      </c>
      <c r="G89" s="110">
        <f>(G88*($C$74))+G86</f>
        <v>208.76</v>
      </c>
      <c r="H89" s="111">
        <f>(H88*($C$74))+H86</f>
        <v>202.92</v>
      </c>
      <c r="I89" s="78"/>
      <c r="J89" s="147" t="s">
        <v>195</v>
      </c>
      <c r="K89" s="148"/>
      <c r="L89" s="78"/>
    </row>
    <row r="90" spans="1:12" x14ac:dyDescent="0.2">
      <c r="A90" s="98" t="s">
        <v>196</v>
      </c>
      <c r="B90" s="78" t="s">
        <v>197</v>
      </c>
      <c r="C90" s="109" t="s">
        <v>186</v>
      </c>
      <c r="D90" s="110">
        <f>D89*D81</f>
        <v>218.62801932367151</v>
      </c>
      <c r="E90" s="110">
        <f>E89*E81</f>
        <v>205.78309878876988</v>
      </c>
      <c r="F90" s="110">
        <f>F89*F81</f>
        <v>193.55690463635759</v>
      </c>
      <c r="G90" s="110">
        <f>G89*G81</f>
        <v>181.92227945435397</v>
      </c>
      <c r="H90" s="111">
        <f>H89*H81</f>
        <v>170.85319501893173</v>
      </c>
      <c r="I90" s="78"/>
      <c r="J90" s="147" t="s">
        <v>198</v>
      </c>
      <c r="K90" s="148"/>
      <c r="L90" s="78"/>
    </row>
    <row r="91" spans="1:12" x14ac:dyDescent="0.2">
      <c r="A91" s="98"/>
      <c r="B91" s="78"/>
      <c r="C91" s="109"/>
      <c r="D91" s="110"/>
      <c r="E91" s="110"/>
      <c r="F91" s="110"/>
      <c r="G91" s="110"/>
      <c r="H91" s="111"/>
      <c r="I91" s="78"/>
      <c r="J91" s="98"/>
      <c r="K91" s="99"/>
      <c r="L91" s="78"/>
    </row>
    <row r="92" spans="1:12" x14ac:dyDescent="0.2">
      <c r="A92" s="98" t="s">
        <v>199</v>
      </c>
      <c r="B92" s="112" t="s">
        <v>200</v>
      </c>
      <c r="C92" s="113" t="s">
        <v>186</v>
      </c>
      <c r="D92" s="114">
        <f>SUM(D90:H90)</f>
        <v>970.74349722208467</v>
      </c>
      <c r="E92" s="110"/>
      <c r="F92" s="110"/>
      <c r="G92" s="110"/>
      <c r="H92" s="111"/>
      <c r="I92" s="78"/>
      <c r="J92" s="147" t="s">
        <v>201</v>
      </c>
      <c r="K92" s="148"/>
      <c r="L92" s="78"/>
    </row>
    <row r="93" spans="1:12" ht="15" thickBot="1" x14ac:dyDescent="0.25">
      <c r="A93" s="115"/>
      <c r="B93" s="96"/>
      <c r="C93" s="116"/>
      <c r="D93" s="96"/>
      <c r="E93" s="96"/>
      <c r="F93" s="96"/>
      <c r="G93" s="96"/>
      <c r="H93" s="117"/>
      <c r="I93" s="78"/>
      <c r="J93" s="95"/>
      <c r="K93" s="117"/>
      <c r="L93" s="78"/>
    </row>
    <row r="94" spans="1:12" x14ac:dyDescent="0.2">
      <c r="A94" s="79"/>
      <c r="B94" s="78"/>
      <c r="C94" s="78"/>
      <c r="D94" s="78"/>
      <c r="E94" s="78"/>
      <c r="F94" s="78"/>
      <c r="G94" s="78"/>
      <c r="H94" s="78"/>
      <c r="I94" s="78"/>
      <c r="J94" s="79"/>
      <c r="K94" s="78"/>
      <c r="L94" s="78"/>
    </row>
    <row r="95" spans="1:12" ht="15" thickBot="1" x14ac:dyDescent="0.25">
      <c r="A95" s="79"/>
      <c r="B95" s="78"/>
      <c r="C95" s="78"/>
      <c r="D95" s="78"/>
      <c r="E95" s="78"/>
      <c r="F95" s="78"/>
      <c r="G95" s="78"/>
      <c r="H95" s="78"/>
      <c r="I95" s="78"/>
      <c r="J95" s="79"/>
      <c r="K95" s="78"/>
      <c r="L95" s="78"/>
    </row>
    <row r="96" spans="1:12" x14ac:dyDescent="0.2">
      <c r="A96" s="149" t="s">
        <v>202</v>
      </c>
      <c r="B96" s="150"/>
      <c r="C96" s="150"/>
      <c r="D96" s="150"/>
      <c r="E96" s="150"/>
      <c r="F96" s="150"/>
      <c r="G96" s="150"/>
      <c r="H96" s="151"/>
      <c r="I96" s="78"/>
      <c r="J96" s="79"/>
      <c r="K96" s="78"/>
      <c r="L96" s="78"/>
    </row>
    <row r="97" spans="1:12" x14ac:dyDescent="0.2">
      <c r="A97" s="152"/>
      <c r="B97" s="153"/>
      <c r="C97" s="153"/>
      <c r="D97" s="153"/>
      <c r="E97" s="153"/>
      <c r="F97" s="153"/>
      <c r="G97" s="153"/>
      <c r="H97" s="154"/>
      <c r="J97" s="78"/>
      <c r="K97" s="79"/>
      <c r="L97" s="78"/>
    </row>
    <row r="98" spans="1:12" x14ac:dyDescent="0.2">
      <c r="A98" s="152"/>
      <c r="B98" s="153"/>
      <c r="C98" s="153"/>
      <c r="D98" s="153"/>
      <c r="E98" s="153"/>
      <c r="F98" s="153"/>
      <c r="G98" s="153"/>
      <c r="H98" s="154"/>
    </row>
    <row r="99" spans="1:12" x14ac:dyDescent="0.2">
      <c r="A99" s="152"/>
      <c r="B99" s="153"/>
      <c r="C99" s="153"/>
      <c r="D99" s="153"/>
      <c r="E99" s="153"/>
      <c r="F99" s="153"/>
      <c r="G99" s="153"/>
      <c r="H99" s="154"/>
    </row>
    <row r="100" spans="1:12" x14ac:dyDescent="0.2">
      <c r="A100" s="152"/>
      <c r="B100" s="153"/>
      <c r="C100" s="153"/>
      <c r="D100" s="153"/>
      <c r="E100" s="153"/>
      <c r="F100" s="153"/>
      <c r="G100" s="153"/>
      <c r="H100" s="154"/>
    </row>
    <row r="101" spans="1:12" x14ac:dyDescent="0.2">
      <c r="A101" s="152"/>
      <c r="B101" s="153"/>
      <c r="C101" s="153"/>
      <c r="D101" s="153"/>
      <c r="E101" s="153"/>
      <c r="F101" s="153"/>
      <c r="G101" s="153"/>
      <c r="H101" s="154"/>
    </row>
    <row r="102" spans="1:12" x14ac:dyDescent="0.2">
      <c r="A102" s="152"/>
      <c r="B102" s="153"/>
      <c r="C102" s="153"/>
      <c r="D102" s="153"/>
      <c r="E102" s="153"/>
      <c r="F102" s="153"/>
      <c r="G102" s="153"/>
      <c r="H102" s="154"/>
    </row>
    <row r="103" spans="1:12" x14ac:dyDescent="0.2">
      <c r="A103" s="152"/>
      <c r="B103" s="153"/>
      <c r="C103" s="153"/>
      <c r="D103" s="153"/>
      <c r="E103" s="153"/>
      <c r="F103" s="153"/>
      <c r="G103" s="153"/>
      <c r="H103" s="154"/>
    </row>
    <row r="104" spans="1:12" x14ac:dyDescent="0.2">
      <c r="A104" s="152"/>
      <c r="B104" s="153"/>
      <c r="C104" s="153"/>
      <c r="D104" s="153"/>
      <c r="E104" s="153"/>
      <c r="F104" s="153"/>
      <c r="G104" s="153"/>
      <c r="H104" s="154"/>
    </row>
    <row r="105" spans="1:12" x14ac:dyDescent="0.2">
      <c r="A105" s="152"/>
      <c r="B105" s="153"/>
      <c r="C105" s="153"/>
      <c r="D105" s="153"/>
      <c r="E105" s="153"/>
      <c r="F105" s="153"/>
      <c r="G105" s="153"/>
      <c r="H105" s="154"/>
    </row>
    <row r="106" spans="1:12" x14ac:dyDescent="0.2">
      <c r="A106" s="152"/>
      <c r="B106" s="153"/>
      <c r="C106" s="153"/>
      <c r="D106" s="153"/>
      <c r="E106" s="153"/>
      <c r="F106" s="153"/>
      <c r="G106" s="153"/>
      <c r="H106" s="154"/>
    </row>
    <row r="107" spans="1:12" x14ac:dyDescent="0.2">
      <c r="A107" s="152"/>
      <c r="B107" s="153"/>
      <c r="C107" s="153"/>
      <c r="D107" s="153"/>
      <c r="E107" s="153"/>
      <c r="F107" s="153"/>
      <c r="G107" s="153"/>
      <c r="H107" s="154"/>
    </row>
    <row r="108" spans="1:12" x14ac:dyDescent="0.2">
      <c r="A108" s="152"/>
      <c r="B108" s="153"/>
      <c r="C108" s="153"/>
      <c r="D108" s="153"/>
      <c r="E108" s="153"/>
      <c r="F108" s="153"/>
      <c r="G108" s="153"/>
      <c r="H108" s="154"/>
    </row>
    <row r="109" spans="1:12" x14ac:dyDescent="0.2">
      <c r="A109" s="152"/>
      <c r="B109" s="153"/>
      <c r="C109" s="153"/>
      <c r="D109" s="153"/>
      <c r="E109" s="153"/>
      <c r="F109" s="153"/>
      <c r="G109" s="153"/>
      <c r="H109" s="154"/>
    </row>
    <row r="110" spans="1:12" x14ac:dyDescent="0.2">
      <c r="A110" s="152"/>
      <c r="B110" s="153"/>
      <c r="C110" s="153"/>
      <c r="D110" s="153"/>
      <c r="E110" s="153"/>
      <c r="F110" s="153"/>
      <c r="G110" s="153"/>
      <c r="H110" s="154"/>
    </row>
    <row r="111" spans="1:12" x14ac:dyDescent="0.2">
      <c r="A111" s="152"/>
      <c r="B111" s="153"/>
      <c r="C111" s="153"/>
      <c r="D111" s="153"/>
      <c r="E111" s="153"/>
      <c r="F111" s="153"/>
      <c r="G111" s="153"/>
      <c r="H111" s="154"/>
    </row>
    <row r="112" spans="1:12"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x14ac:dyDescent="0.2">
      <c r="A119" s="152"/>
      <c r="B119" s="153"/>
      <c r="C119" s="153"/>
      <c r="D119" s="153"/>
      <c r="E119" s="153"/>
      <c r="F119" s="153"/>
      <c r="G119" s="153"/>
      <c r="H119" s="154"/>
    </row>
    <row r="120" spans="1:8" ht="15" thickBot="1" x14ac:dyDescent="0.25">
      <c r="A120" s="155"/>
      <c r="B120" s="156"/>
      <c r="C120" s="156"/>
      <c r="D120" s="156"/>
      <c r="E120" s="156"/>
      <c r="F120" s="156"/>
      <c r="G120" s="156"/>
      <c r="H120" s="157"/>
    </row>
  </sheetData>
  <mergeCells count="17">
    <mergeCell ref="J87:K87"/>
    <mergeCell ref="A5:B5"/>
    <mergeCell ref="A7:A15"/>
    <mergeCell ref="H15:L15"/>
    <mergeCell ref="H17:L17"/>
    <mergeCell ref="A28:B28"/>
    <mergeCell ref="A30:A66"/>
    <mergeCell ref="A71:B71"/>
    <mergeCell ref="J80:K80"/>
    <mergeCell ref="J81:K81"/>
    <mergeCell ref="J85:K85"/>
    <mergeCell ref="J86:K86"/>
    <mergeCell ref="J88:K88"/>
    <mergeCell ref="J89:K89"/>
    <mergeCell ref="J90:K90"/>
    <mergeCell ref="J92:K92"/>
    <mergeCell ref="A96:H120"/>
  </mergeCells>
  <dataValidations count="4">
    <dataValidation type="list" allowBlank="1" showInputMessage="1" showErrorMessage="1" sqref="E30:F31" xr:uid="{0D5AB53A-43DA-4772-8FFD-9CF7314D5D22}">
      <formula1>INDIRECT(IFERROR(RIGHT(#REF!,LEN(#REF!)-FIND(" ",#REF!)),#REF!)&amp;"Subs")</formula1>
    </dataValidation>
    <dataValidation type="list" allowBlank="1" showInputMessage="1" showErrorMessage="1" sqref="E32:F46" xr:uid="{84D89AC1-76E6-4052-AB68-219373EEABB2}">
      <formula1>INDIRECT(IFERROR(RIGHT($B32,LEN($B32)-FIND(" ",$B32)),$B32)&amp;"Subs")</formula1>
    </dataValidation>
    <dataValidation type="list" allowBlank="1" showInputMessage="1" showErrorMessage="1" sqref="G30:G64 G12:G13 G16:G18 G25:G28" xr:uid="{D36B65F5-8774-4D68-AE21-CCDF85C98731}">
      <formula1>"Fixed,Variable"</formula1>
    </dataValidation>
    <dataValidation type="list" allowBlank="1" showInputMessage="1" showErrorMessage="1" sqref="E64:E66 D30:D66 D12:D13 D16:D28" xr:uid="{0E69032F-EC61-41F2-AEEB-B2175E1C909E}">
      <formula1>Variables</formula1>
    </dataValidation>
  </dataValidations>
  <hyperlinks>
    <hyperlink ref="F3" location="'TITLE PAGE'!A1" display="Back to title page" xr:uid="{C5209777-3DA5-4712-A4B3-42F131E7D198}"/>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24B3F-655E-4039-83A1-0C1D4067AB59}">
  <dimension ref="A1:CO120"/>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225</v>
      </c>
      <c r="C8" t="s">
        <v>226</v>
      </c>
      <c r="D8" s="27" t="s">
        <v>104</v>
      </c>
      <c r="E8" s="28"/>
      <c r="F8" s="28"/>
      <c r="G8" s="29" t="s">
        <v>105</v>
      </c>
      <c r="H8" s="30"/>
      <c r="I8" s="31"/>
      <c r="J8" s="31"/>
      <c r="K8" s="31"/>
      <c r="L8" s="31"/>
      <c r="M8" s="32"/>
      <c r="N8" s="118">
        <f>('[1]2030 onwards to 2080'!$E$26/5/1000000)*'[1]2030 onwards to 2080'!$H$4</f>
        <v>3.9977726803259749E-2</v>
      </c>
      <c r="O8" s="118">
        <f>('[1]2030 onwards to 2080'!$E$26/5/1000000)*'[1]2030 onwards to 2080'!$H$4</f>
        <v>3.9977726803259749E-2</v>
      </c>
      <c r="P8" s="118">
        <f>('[1]2030 onwards to 2080'!$E$26/5/1000000)*'[1]2030 onwards to 2080'!$H$4</f>
        <v>3.9977726803259749E-2</v>
      </c>
      <c r="Q8" s="118">
        <f>('[1]2030 onwards to 2080'!$E$26/5/1000000)*'[1]2030 onwards to 2080'!$H$4</f>
        <v>3.9977726803259749E-2</v>
      </c>
      <c r="R8" s="118">
        <f>('[1]2030 onwards to 2080'!$E$26/5/1000000)*'[1]2030 onwards to 2080'!$H$4</f>
        <v>3.9977726803259749E-2</v>
      </c>
      <c r="S8" s="118">
        <f>('[1]2030 onwards to 2080'!$J$26/5/1000000)*'[1]2030 onwards to 2080'!$H$4</f>
        <v>3.7179285927031569E-2</v>
      </c>
      <c r="T8" s="118">
        <f>('[1]2030 onwards to 2080'!$J$26/5/1000000)*'[1]2030 onwards to 2080'!$H$4</f>
        <v>3.7179285927031569E-2</v>
      </c>
      <c r="U8" s="118">
        <f>('[1]2030 onwards to 2080'!$J$26/5/1000000)*'[1]2030 onwards to 2080'!$H$4</f>
        <v>3.7179285927031569E-2</v>
      </c>
      <c r="V8" s="118">
        <f>('[1]2030 onwards to 2080'!$J$26/5/1000000)*'[1]2030 onwards to 2080'!$H$4</f>
        <v>3.7179285927031569E-2</v>
      </c>
      <c r="W8" s="118">
        <f>('[1]2030 onwards to 2080'!$J$26/5/1000000)*'[1]2030 onwards to 2080'!$H$4</f>
        <v>3.7179285927031569E-2</v>
      </c>
      <c r="X8" s="118">
        <f>('[1]2030 onwards to 2080'!$P$26/5/1000000)*'[1]2030 onwards to 2080'!$H$4</f>
        <v>3.4576735912139354E-2</v>
      </c>
      <c r="Y8" s="118">
        <f>('[1]2030 onwards to 2080'!$P$26/5/1000000)*'[1]2030 onwards to 2080'!$H$4</f>
        <v>3.4576735912139354E-2</v>
      </c>
      <c r="Z8" s="118">
        <f>('[1]2030 onwards to 2080'!$P$26/5/1000000)*'[1]2030 onwards to 2080'!$H$4</f>
        <v>3.4576735912139354E-2</v>
      </c>
      <c r="AA8" s="118">
        <f>('[1]2030 onwards to 2080'!$P$26/5/1000000)*'[1]2030 onwards to 2080'!$H$4</f>
        <v>3.4576735912139354E-2</v>
      </c>
      <c r="AB8" s="118">
        <f>('[1]2030 onwards to 2080'!$P$26/5/1000000)*'[1]2030 onwards to 2080'!$H$4</f>
        <v>3.4576735912139354E-2</v>
      </c>
      <c r="AC8" s="118">
        <f>('[1]2030 onwards to 2080'!$V$26/5/1000000)*'[1]2030 onwards to 2080'!$H$4</f>
        <v>3.2847899116532388E-2</v>
      </c>
      <c r="AD8" s="118">
        <f>('[1]2030 onwards to 2080'!$V$26/5/1000000)*'[1]2030 onwards to 2080'!$H$4</f>
        <v>3.2847899116532388E-2</v>
      </c>
      <c r="AE8" s="118">
        <f>('[1]2030 onwards to 2080'!$V$26/5/1000000)*'[1]2030 onwards to 2080'!$H$4</f>
        <v>3.2847899116532388E-2</v>
      </c>
      <c r="AF8" s="118">
        <f>('[1]2030 onwards to 2080'!$V$26/5/1000000)*'[1]2030 onwards to 2080'!$H$4</f>
        <v>3.2847899116532388E-2</v>
      </c>
      <c r="AG8" s="118">
        <f>('[1]2030 onwards to 2080'!$V$26/5/1000000)*'[1]2030 onwards to 2080'!$H$4</f>
        <v>3.2847899116532388E-2</v>
      </c>
      <c r="AH8" s="118">
        <f>('[1]2030 onwards to 2080'!$AB$26/5/1000000)*'[1]2030 onwards to 2080'!$H$4</f>
        <v>3.1533983151871094E-2</v>
      </c>
      <c r="AI8" s="118">
        <f>('[1]2030 onwards to 2080'!$AB$26/5/1000000)*'[1]2030 onwards to 2080'!$H$4</f>
        <v>3.1533983151871094E-2</v>
      </c>
      <c r="AJ8" s="118">
        <f>('[1]2030 onwards to 2080'!$AB$26/5/1000000)*'[1]2030 onwards to 2080'!$H$4</f>
        <v>3.1533983151871094E-2</v>
      </c>
      <c r="AK8" s="118">
        <f>('[1]2030 onwards to 2080'!$AB$26/5/1000000)*'[1]2030 onwards to 2080'!$H$4</f>
        <v>3.1533983151871094E-2</v>
      </c>
      <c r="AL8" s="118">
        <f>('[1]2030 onwards to 2080'!$AB$26/5/1000000)*'[1]2030 onwards to 2080'!$H$4</f>
        <v>3.1533983151871094E-2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2"/>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2"/>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2"/>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2"/>
      <c r="N14" s="41">
        <f>IF((N8+N9)*N11&lt;&gt;0,(N8+N9)*N11,"")</f>
        <v>3.8625822998318599E-2</v>
      </c>
      <c r="O14" s="41">
        <f t="shared" ref="O14:BQ14" si="3">IF((O8+O9)*O11&lt;&gt;0,(O8+O9)*O11,"")</f>
        <v>3.8625822998318599E-2</v>
      </c>
      <c r="P14" s="41">
        <f t="shared" si="3"/>
        <v>3.8625822998318599E-2</v>
      </c>
      <c r="Q14" s="41">
        <f>IF((Q8+Q9)*Q11&lt;&gt;0,(Q8+Q9)*Q11,"")</f>
        <v>3.8625822998318599E-2</v>
      </c>
      <c r="R14" s="41">
        <f t="shared" si="3"/>
        <v>3.8625822998318599E-2</v>
      </c>
      <c r="S14" s="41">
        <f t="shared" si="3"/>
        <v>3.5922015388436299E-2</v>
      </c>
      <c r="T14" s="41">
        <f>IF((T8+T9)*T11&lt;&gt;0,(T8+T9)*T11,"")</f>
        <v>3.5922015388436299E-2</v>
      </c>
      <c r="U14" s="41">
        <f t="shared" si="3"/>
        <v>3.5922015388436299E-2</v>
      </c>
      <c r="V14" s="41">
        <f t="shared" si="3"/>
        <v>3.5922015388436299E-2</v>
      </c>
      <c r="W14" s="41">
        <f t="shared" si="3"/>
        <v>3.5922015388436299E-2</v>
      </c>
      <c r="X14" s="41">
        <f t="shared" si="3"/>
        <v>3.3407474311245758E-2</v>
      </c>
      <c r="Y14" s="41">
        <f t="shared" si="3"/>
        <v>3.3407474311245758E-2</v>
      </c>
      <c r="Z14" s="41">
        <f t="shared" si="3"/>
        <v>3.3407474311245758E-2</v>
      </c>
      <c r="AA14" s="41">
        <f t="shared" si="3"/>
        <v>3.3407474311245758E-2</v>
      </c>
      <c r="AB14" s="41">
        <f t="shared" si="3"/>
        <v>3.3407474311245758E-2</v>
      </c>
      <c r="AC14" s="41">
        <f t="shared" si="3"/>
        <v>3.1737100595683472E-2</v>
      </c>
      <c r="AD14" s="41">
        <f t="shared" si="3"/>
        <v>3.1737100595683472E-2</v>
      </c>
      <c r="AE14" s="41">
        <f t="shared" si="3"/>
        <v>3.1737100595683472E-2</v>
      </c>
      <c r="AF14" s="41">
        <f t="shared" si="3"/>
        <v>3.1737100595683472E-2</v>
      </c>
      <c r="AG14" s="41">
        <f t="shared" si="3"/>
        <v>3.1737100595683472E-2</v>
      </c>
      <c r="AH14" s="41">
        <f t="shared" si="3"/>
        <v>3.0467616571856131E-2</v>
      </c>
      <c r="AI14" s="41">
        <f t="shared" si="3"/>
        <v>3.0467616571856131E-2</v>
      </c>
      <c r="AJ14" s="41">
        <f t="shared" si="3"/>
        <v>3.0467616571856131E-2</v>
      </c>
      <c r="AK14" s="41">
        <f t="shared" si="3"/>
        <v>3.0467616571856131E-2</v>
      </c>
      <c r="AL14" s="41">
        <f t="shared" si="3"/>
        <v>3.0467616571856131E-2</v>
      </c>
      <c r="AM14" s="41" t="str">
        <f>IF((AM8+AM9)*AM11&lt;&gt;0,(AM8+AM9)*AM11,"")</f>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ref="BR14:BT14" si="4">IF((DF8+BR9)*BR11&lt;&gt;0,(DF8+BR9)*BR11,"")</f>
        <v/>
      </c>
      <c r="BS14" s="41" t="str">
        <f t="shared" si="4"/>
        <v/>
      </c>
      <c r="BT14" s="41" t="str">
        <f t="shared" si="4"/>
        <v/>
      </c>
      <c r="BU14" s="41" t="str">
        <f>IF((BP8+BU9)*BU11&lt;&gt;0,(BP8+BU9)*BU11,"")</f>
        <v/>
      </c>
      <c r="BV14" s="41" t="str">
        <f t="shared" ref="BV14:CO14" si="5">IF((BV8+BV9)*BV11&lt;&gt;0,(BV8+BV9)*BV11,"")</f>
        <v/>
      </c>
      <c r="BW14" s="41" t="str">
        <f t="shared" si="5"/>
        <v/>
      </c>
      <c r="BX14" s="41" t="str">
        <f t="shared" si="5"/>
        <v/>
      </c>
      <c r="BY14" s="41" t="str">
        <f t="shared" si="5"/>
        <v/>
      </c>
      <c r="BZ14" s="41" t="str">
        <f t="shared" si="5"/>
        <v/>
      </c>
      <c r="CA14" s="41" t="str">
        <f t="shared" si="5"/>
        <v/>
      </c>
      <c r="CB14" s="41" t="str">
        <f t="shared" si="5"/>
        <v/>
      </c>
      <c r="CC14" s="41" t="str">
        <f t="shared" si="5"/>
        <v/>
      </c>
      <c r="CD14" s="41" t="str">
        <f t="shared" si="5"/>
        <v/>
      </c>
      <c r="CE14" s="41" t="str">
        <f t="shared" si="5"/>
        <v/>
      </c>
      <c r="CF14" s="41" t="str">
        <f t="shared" si="5"/>
        <v/>
      </c>
      <c r="CG14" s="41" t="str">
        <f t="shared" si="5"/>
        <v/>
      </c>
      <c r="CH14" s="41" t="str">
        <f t="shared" si="5"/>
        <v/>
      </c>
      <c r="CI14" s="41" t="str">
        <f t="shared" si="5"/>
        <v/>
      </c>
      <c r="CJ14" s="41" t="str">
        <f t="shared" si="5"/>
        <v/>
      </c>
      <c r="CK14" s="41" t="str">
        <f t="shared" si="5"/>
        <v/>
      </c>
      <c r="CL14" s="41" t="str">
        <f t="shared" si="5"/>
        <v/>
      </c>
      <c r="CM14" s="41" t="str">
        <f t="shared" si="5"/>
        <v/>
      </c>
      <c r="CN14" s="41" t="str">
        <f t="shared" si="5"/>
        <v/>
      </c>
      <c r="CO14" s="42" t="str">
        <f t="shared" si="5"/>
        <v/>
      </c>
    </row>
    <row r="15" spans="1:93" s="43" customFormat="1" ht="15.75" thickBot="1" x14ac:dyDescent="0.25">
      <c r="A15" s="162"/>
      <c r="B15" s="36"/>
      <c r="C15" s="37"/>
      <c r="D15" s="38" t="s">
        <v>114</v>
      </c>
      <c r="E15" s="37"/>
      <c r="F15" s="37"/>
      <c r="G15" s="37" t="s">
        <v>101</v>
      </c>
      <c r="H15" s="163">
        <f>IF(SUM($M$14:$CO$14)&lt;&gt;0,SUM($M$14:$CO$14),"")</f>
        <v>0.85080014932770143</v>
      </c>
      <c r="I15" s="164"/>
      <c r="J15" s="164"/>
      <c r="K15" s="164"/>
      <c r="L15" s="165"/>
    </row>
    <row r="16" spans="1:93" s="43" customFormat="1" ht="15.75" thickBot="1" x14ac:dyDescent="0.25">
      <c r="A16" s="44"/>
      <c r="B16" s="45"/>
      <c r="C16" s="45"/>
      <c r="D16" s="46"/>
      <c r="E16" s="45"/>
      <c r="F16" s="45"/>
      <c r="G16" s="45"/>
      <c r="H16" s="47">
        <f>H15</f>
        <v>0.85080014932770143</v>
      </c>
      <c r="I16" s="48"/>
    </row>
    <row r="17" spans="1:93" s="43" customFormat="1" ht="15.75" thickBot="1" x14ac:dyDescent="0.25">
      <c r="A17" s="44"/>
      <c r="B17" s="45"/>
      <c r="C17" s="45"/>
      <c r="D17" s="46"/>
      <c r="E17" s="45"/>
      <c r="F17" s="45"/>
      <c r="G17" s="45"/>
      <c r="H17" s="163">
        <f>IF(SUM($M$14:$AL$14)&lt;&gt;0,SUM($M$14:$AL$14),"")</f>
        <v>0.85080014932770143</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0.85080014932770143</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6">+O7+N22</f>
        <v>0</v>
      </c>
      <c r="P20" s="134">
        <f t="shared" si="6"/>
        <v>0</v>
      </c>
      <c r="Q20" s="134">
        <f t="shared" si="6"/>
        <v>0</v>
      </c>
      <c r="R20" s="134">
        <f t="shared" si="6"/>
        <v>0</v>
      </c>
      <c r="S20" s="134">
        <f t="shared" si="6"/>
        <v>0</v>
      </c>
      <c r="T20" s="134">
        <f t="shared" si="6"/>
        <v>0</v>
      </c>
      <c r="U20" s="134">
        <f t="shared" si="6"/>
        <v>0</v>
      </c>
      <c r="V20" s="134">
        <f t="shared" si="6"/>
        <v>0</v>
      </c>
      <c r="W20" s="134">
        <f t="shared" si="6"/>
        <v>0</v>
      </c>
      <c r="X20" s="134">
        <f t="shared" si="6"/>
        <v>0</v>
      </c>
      <c r="Y20" s="134">
        <f t="shared" si="6"/>
        <v>0</v>
      </c>
      <c r="Z20" s="134">
        <f t="shared" si="6"/>
        <v>0</v>
      </c>
      <c r="AA20" s="134">
        <f t="shared" si="6"/>
        <v>0</v>
      </c>
      <c r="AB20" s="134">
        <f t="shared" si="6"/>
        <v>0</v>
      </c>
      <c r="AC20" s="134">
        <f t="shared" si="6"/>
        <v>0</v>
      </c>
      <c r="AD20" s="134">
        <f t="shared" si="6"/>
        <v>0</v>
      </c>
      <c r="AE20" s="134">
        <f t="shared" si="6"/>
        <v>0</v>
      </c>
      <c r="AF20" s="134">
        <f t="shared" si="6"/>
        <v>0</v>
      </c>
      <c r="AG20" s="134">
        <f t="shared" si="6"/>
        <v>0</v>
      </c>
      <c r="AH20" s="134">
        <f t="shared" si="6"/>
        <v>0</v>
      </c>
      <c r="AI20" s="134">
        <f t="shared" si="6"/>
        <v>0</v>
      </c>
      <c r="AJ20" s="134">
        <f t="shared" si="6"/>
        <v>0</v>
      </c>
      <c r="AK20" s="134">
        <f t="shared" si="6"/>
        <v>0</v>
      </c>
      <c r="AL20" s="134">
        <f t="shared" si="6"/>
        <v>0</v>
      </c>
      <c r="AM20" s="134">
        <f t="shared" si="6"/>
        <v>0</v>
      </c>
      <c r="AN20" s="134">
        <f t="shared" si="6"/>
        <v>0</v>
      </c>
      <c r="AO20" s="134">
        <f t="shared" si="6"/>
        <v>0</v>
      </c>
      <c r="AP20" s="134">
        <f t="shared" si="6"/>
        <v>0</v>
      </c>
      <c r="AQ20" s="134">
        <f t="shared" si="6"/>
        <v>0</v>
      </c>
      <c r="AR20" s="134">
        <f t="shared" si="6"/>
        <v>0</v>
      </c>
      <c r="AS20" s="134">
        <f t="shared" si="6"/>
        <v>0</v>
      </c>
      <c r="AT20" s="134">
        <f t="shared" si="6"/>
        <v>0</v>
      </c>
      <c r="AU20" s="134">
        <f t="shared" si="6"/>
        <v>0</v>
      </c>
      <c r="AV20" s="134">
        <f t="shared" si="6"/>
        <v>0</v>
      </c>
      <c r="AW20" s="134">
        <f t="shared" si="6"/>
        <v>0</v>
      </c>
      <c r="AX20" s="134">
        <f t="shared" si="6"/>
        <v>0</v>
      </c>
      <c r="AY20" s="134">
        <f t="shared" si="6"/>
        <v>0</v>
      </c>
      <c r="AZ20" s="134">
        <f t="shared" si="6"/>
        <v>0</v>
      </c>
      <c r="BA20" s="134">
        <f t="shared" si="6"/>
        <v>0</v>
      </c>
      <c r="BB20" s="134">
        <f t="shared" si="6"/>
        <v>0</v>
      </c>
      <c r="BC20" s="134">
        <f t="shared" si="6"/>
        <v>0</v>
      </c>
      <c r="BD20" s="134">
        <f t="shared" si="6"/>
        <v>0</v>
      </c>
      <c r="BE20" s="134">
        <f t="shared" si="6"/>
        <v>0</v>
      </c>
      <c r="BF20" s="134">
        <f t="shared" si="6"/>
        <v>0</v>
      </c>
      <c r="BG20" s="134">
        <f t="shared" si="6"/>
        <v>0</v>
      </c>
      <c r="BH20" s="134">
        <f t="shared" si="6"/>
        <v>0</v>
      </c>
      <c r="BI20" s="134">
        <f t="shared" si="6"/>
        <v>0</v>
      </c>
      <c r="BJ20" s="134">
        <f t="shared" si="6"/>
        <v>0</v>
      </c>
      <c r="BK20" s="134">
        <f t="shared" si="6"/>
        <v>0</v>
      </c>
      <c r="BL20" s="134">
        <f t="shared" si="6"/>
        <v>0</v>
      </c>
      <c r="BM20" s="134">
        <f t="shared" si="6"/>
        <v>0</v>
      </c>
      <c r="BN20" s="134">
        <f t="shared" si="6"/>
        <v>0</v>
      </c>
      <c r="BO20" s="134">
        <f t="shared" si="6"/>
        <v>0</v>
      </c>
      <c r="BP20" s="134">
        <f t="shared" si="6"/>
        <v>0</v>
      </c>
      <c r="BQ20" s="134">
        <f t="shared" si="6"/>
        <v>0</v>
      </c>
      <c r="BR20" s="134">
        <f t="shared" si="6"/>
        <v>0</v>
      </c>
      <c r="BS20" s="134">
        <f t="shared" si="6"/>
        <v>0</v>
      </c>
      <c r="BT20" s="134">
        <f t="shared" si="6"/>
        <v>0</v>
      </c>
      <c r="BU20" s="134">
        <f t="shared" si="6"/>
        <v>0</v>
      </c>
      <c r="BV20" s="134">
        <f t="shared" si="6"/>
        <v>0</v>
      </c>
      <c r="BW20" s="134">
        <f t="shared" si="6"/>
        <v>0</v>
      </c>
      <c r="BX20" s="134">
        <f t="shared" si="6"/>
        <v>0</v>
      </c>
      <c r="BY20" s="134">
        <f t="shared" si="6"/>
        <v>0</v>
      </c>
      <c r="BZ20" s="134">
        <f t="shared" si="6"/>
        <v>0</v>
      </c>
      <c r="CA20" s="134">
        <f t="shared" ref="CA20:CO20" si="7">+CA7+BZ22</f>
        <v>0</v>
      </c>
      <c r="CB20" s="134">
        <f t="shared" si="7"/>
        <v>0</v>
      </c>
      <c r="CC20" s="134">
        <f t="shared" si="7"/>
        <v>0</v>
      </c>
      <c r="CD20" s="134">
        <f t="shared" si="7"/>
        <v>0</v>
      </c>
      <c r="CE20" s="134">
        <f t="shared" si="7"/>
        <v>0</v>
      </c>
      <c r="CF20" s="134">
        <f t="shared" si="7"/>
        <v>0</v>
      </c>
      <c r="CG20" s="134">
        <f t="shared" si="7"/>
        <v>0</v>
      </c>
      <c r="CH20" s="134">
        <f t="shared" si="7"/>
        <v>0</v>
      </c>
      <c r="CI20" s="134">
        <f t="shared" si="7"/>
        <v>0</v>
      </c>
      <c r="CJ20" s="134">
        <f t="shared" si="7"/>
        <v>0</v>
      </c>
      <c r="CK20" s="134">
        <f t="shared" si="7"/>
        <v>0</v>
      </c>
      <c r="CL20" s="134">
        <f t="shared" si="7"/>
        <v>0</v>
      </c>
      <c r="CM20" s="134">
        <f t="shared" si="7"/>
        <v>0</v>
      </c>
      <c r="CN20" s="134">
        <f t="shared" si="7"/>
        <v>0</v>
      </c>
      <c r="CO20" s="134">
        <f t="shared" si="7"/>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8">MIN(IF(N20=0,0,+N7/$F21)+M21,N20)</f>
        <v>0</v>
      </c>
      <c r="O21" s="135">
        <f t="shared" si="8"/>
        <v>0</v>
      </c>
      <c r="P21" s="135">
        <f t="shared" si="8"/>
        <v>0</v>
      </c>
      <c r="Q21" s="135">
        <f t="shared" si="8"/>
        <v>0</v>
      </c>
      <c r="R21" s="135">
        <f t="shared" si="8"/>
        <v>0</v>
      </c>
      <c r="S21" s="135">
        <f t="shared" si="8"/>
        <v>0</v>
      </c>
      <c r="T21" s="135">
        <f t="shared" si="8"/>
        <v>0</v>
      </c>
      <c r="U21" s="135">
        <f t="shared" si="8"/>
        <v>0</v>
      </c>
      <c r="V21" s="135">
        <f t="shared" si="8"/>
        <v>0</v>
      </c>
      <c r="W21" s="135">
        <f t="shared" si="8"/>
        <v>0</v>
      </c>
      <c r="X21" s="135">
        <f t="shared" si="8"/>
        <v>0</v>
      </c>
      <c r="Y21" s="135">
        <f t="shared" si="8"/>
        <v>0</v>
      </c>
      <c r="Z21" s="135">
        <f t="shared" si="8"/>
        <v>0</v>
      </c>
      <c r="AA21" s="135">
        <f t="shared" si="8"/>
        <v>0</v>
      </c>
      <c r="AB21" s="135">
        <f t="shared" si="8"/>
        <v>0</v>
      </c>
      <c r="AC21" s="135">
        <f t="shared" si="8"/>
        <v>0</v>
      </c>
      <c r="AD21" s="135">
        <f t="shared" si="8"/>
        <v>0</v>
      </c>
      <c r="AE21" s="135">
        <f t="shared" si="8"/>
        <v>0</v>
      </c>
      <c r="AF21" s="135">
        <f t="shared" si="8"/>
        <v>0</v>
      </c>
      <c r="AG21" s="135">
        <f t="shared" si="8"/>
        <v>0</v>
      </c>
      <c r="AH21" s="135">
        <f t="shared" si="8"/>
        <v>0</v>
      </c>
      <c r="AI21" s="135">
        <f t="shared" si="8"/>
        <v>0</v>
      </c>
      <c r="AJ21" s="135">
        <f t="shared" si="8"/>
        <v>0</v>
      </c>
      <c r="AK21" s="135">
        <f t="shared" si="8"/>
        <v>0</v>
      </c>
      <c r="AL21" s="135">
        <f t="shared" si="8"/>
        <v>0</v>
      </c>
      <c r="AM21" s="135">
        <f t="shared" si="8"/>
        <v>0</v>
      </c>
      <c r="AN21" s="135">
        <f t="shared" si="8"/>
        <v>0</v>
      </c>
      <c r="AO21" s="135">
        <f t="shared" si="8"/>
        <v>0</v>
      </c>
      <c r="AP21" s="135">
        <f t="shared" si="8"/>
        <v>0</v>
      </c>
      <c r="AQ21" s="135">
        <f t="shared" si="8"/>
        <v>0</v>
      </c>
      <c r="AR21" s="135">
        <f t="shared" si="8"/>
        <v>0</v>
      </c>
      <c r="AS21" s="135">
        <f t="shared" si="8"/>
        <v>0</v>
      </c>
      <c r="AT21" s="135">
        <f t="shared" si="8"/>
        <v>0</v>
      </c>
      <c r="AU21" s="135">
        <f t="shared" si="8"/>
        <v>0</v>
      </c>
      <c r="AV21" s="135">
        <f t="shared" si="8"/>
        <v>0</v>
      </c>
      <c r="AW21" s="135">
        <f t="shared" si="8"/>
        <v>0</v>
      </c>
      <c r="AX21" s="135">
        <f t="shared" si="8"/>
        <v>0</v>
      </c>
      <c r="AY21" s="135">
        <f t="shared" si="8"/>
        <v>0</v>
      </c>
      <c r="AZ21" s="135">
        <f t="shared" si="8"/>
        <v>0</v>
      </c>
      <c r="BA21" s="135">
        <f t="shared" si="8"/>
        <v>0</v>
      </c>
      <c r="BB21" s="135">
        <f t="shared" si="8"/>
        <v>0</v>
      </c>
      <c r="BC21" s="135">
        <f t="shared" si="8"/>
        <v>0</v>
      </c>
      <c r="BD21" s="135">
        <f t="shared" si="8"/>
        <v>0</v>
      </c>
      <c r="BE21" s="135">
        <f t="shared" si="8"/>
        <v>0</v>
      </c>
      <c r="BF21" s="135">
        <f t="shared" si="8"/>
        <v>0</v>
      </c>
      <c r="BG21" s="135">
        <f t="shared" si="8"/>
        <v>0</v>
      </c>
      <c r="BH21" s="135">
        <f t="shared" si="8"/>
        <v>0</v>
      </c>
      <c r="BI21" s="135">
        <f t="shared" si="8"/>
        <v>0</v>
      </c>
      <c r="BJ21" s="135">
        <f t="shared" si="8"/>
        <v>0</v>
      </c>
      <c r="BK21" s="135">
        <f t="shared" si="8"/>
        <v>0</v>
      </c>
      <c r="BL21" s="135">
        <f t="shared" si="8"/>
        <v>0</v>
      </c>
      <c r="BM21" s="135">
        <f t="shared" si="8"/>
        <v>0</v>
      </c>
      <c r="BN21" s="135">
        <f t="shared" si="8"/>
        <v>0</v>
      </c>
      <c r="BO21" s="135">
        <f t="shared" si="8"/>
        <v>0</v>
      </c>
      <c r="BP21" s="135">
        <f t="shared" si="8"/>
        <v>0</v>
      </c>
      <c r="BQ21" s="135">
        <f t="shared" si="8"/>
        <v>0</v>
      </c>
      <c r="BR21" s="135">
        <f t="shared" si="8"/>
        <v>0</v>
      </c>
      <c r="BS21" s="135">
        <f t="shared" si="8"/>
        <v>0</v>
      </c>
      <c r="BT21" s="135">
        <f t="shared" si="8"/>
        <v>0</v>
      </c>
      <c r="BU21" s="135">
        <f t="shared" si="8"/>
        <v>0</v>
      </c>
      <c r="BV21" s="135">
        <f t="shared" si="8"/>
        <v>0</v>
      </c>
      <c r="BW21" s="135">
        <f t="shared" si="8"/>
        <v>0</v>
      </c>
      <c r="BX21" s="135">
        <f t="shared" si="8"/>
        <v>0</v>
      </c>
      <c r="BY21" s="135">
        <f t="shared" si="8"/>
        <v>0</v>
      </c>
      <c r="BZ21" s="135">
        <f t="shared" ref="BZ21:CO21" si="9">MIN(IF(BZ20=0,0,+BZ7/$F21)+BY21,BZ20)</f>
        <v>0</v>
      </c>
      <c r="CA21" s="135">
        <f t="shared" si="9"/>
        <v>0</v>
      </c>
      <c r="CB21" s="135">
        <f t="shared" si="9"/>
        <v>0</v>
      </c>
      <c r="CC21" s="135">
        <f t="shared" si="9"/>
        <v>0</v>
      </c>
      <c r="CD21" s="135">
        <f t="shared" si="9"/>
        <v>0</v>
      </c>
      <c r="CE21" s="135">
        <f t="shared" si="9"/>
        <v>0</v>
      </c>
      <c r="CF21" s="135">
        <f t="shared" si="9"/>
        <v>0</v>
      </c>
      <c r="CG21" s="135">
        <f t="shared" si="9"/>
        <v>0</v>
      </c>
      <c r="CH21" s="135">
        <f t="shared" si="9"/>
        <v>0</v>
      </c>
      <c r="CI21" s="135">
        <f t="shared" si="9"/>
        <v>0</v>
      </c>
      <c r="CJ21" s="135">
        <f t="shared" si="9"/>
        <v>0</v>
      </c>
      <c r="CK21" s="135">
        <f t="shared" si="9"/>
        <v>0</v>
      </c>
      <c r="CL21" s="135">
        <f t="shared" si="9"/>
        <v>0</v>
      </c>
      <c r="CM21" s="135">
        <f t="shared" si="9"/>
        <v>0</v>
      </c>
      <c r="CN21" s="135">
        <f t="shared" si="9"/>
        <v>0</v>
      </c>
      <c r="CO21" s="135">
        <f t="shared" si="9"/>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10">+O20-O21</f>
        <v>0</v>
      </c>
      <c r="P22" s="135">
        <f t="shared" si="10"/>
        <v>0</v>
      </c>
      <c r="Q22" s="135">
        <f t="shared" si="10"/>
        <v>0</v>
      </c>
      <c r="R22" s="135">
        <f t="shared" si="10"/>
        <v>0</v>
      </c>
      <c r="S22" s="135">
        <f t="shared" si="10"/>
        <v>0</v>
      </c>
      <c r="T22" s="135">
        <f t="shared" si="10"/>
        <v>0</v>
      </c>
      <c r="U22" s="135">
        <f t="shared" si="10"/>
        <v>0</v>
      </c>
      <c r="V22" s="135">
        <f t="shared" si="10"/>
        <v>0</v>
      </c>
      <c r="W22" s="135">
        <f t="shared" si="10"/>
        <v>0</v>
      </c>
      <c r="X22" s="135">
        <f t="shared" si="10"/>
        <v>0</v>
      </c>
      <c r="Y22" s="135">
        <f t="shared" si="10"/>
        <v>0</v>
      </c>
      <c r="Z22" s="135">
        <f t="shared" si="10"/>
        <v>0</v>
      </c>
      <c r="AA22" s="135">
        <f t="shared" si="10"/>
        <v>0</v>
      </c>
      <c r="AB22" s="135">
        <f t="shared" si="10"/>
        <v>0</v>
      </c>
      <c r="AC22" s="136">
        <f t="shared" si="10"/>
        <v>0</v>
      </c>
      <c r="AD22" s="136">
        <f t="shared" si="10"/>
        <v>0</v>
      </c>
      <c r="AE22" s="136">
        <f t="shared" si="10"/>
        <v>0</v>
      </c>
      <c r="AF22" s="136">
        <f t="shared" si="10"/>
        <v>0</v>
      </c>
      <c r="AG22" s="136">
        <f t="shared" si="10"/>
        <v>0</v>
      </c>
      <c r="AH22" s="136">
        <f t="shared" si="10"/>
        <v>0</v>
      </c>
      <c r="AI22" s="136">
        <f t="shared" si="10"/>
        <v>0</v>
      </c>
      <c r="AJ22" s="136">
        <f t="shared" si="10"/>
        <v>0</v>
      </c>
      <c r="AK22" s="136">
        <f t="shared" si="10"/>
        <v>0</v>
      </c>
      <c r="AL22" s="136">
        <f t="shared" si="10"/>
        <v>0</v>
      </c>
      <c r="AM22" s="136">
        <f t="shared" si="10"/>
        <v>0</v>
      </c>
      <c r="AN22" s="136">
        <f t="shared" si="10"/>
        <v>0</v>
      </c>
      <c r="AO22" s="136">
        <f t="shared" si="10"/>
        <v>0</v>
      </c>
      <c r="AP22" s="136">
        <f t="shared" si="10"/>
        <v>0</v>
      </c>
      <c r="AQ22" s="136">
        <f t="shared" si="10"/>
        <v>0</v>
      </c>
      <c r="AR22" s="136">
        <f t="shared" si="10"/>
        <v>0</v>
      </c>
      <c r="AS22" s="136">
        <f t="shared" si="10"/>
        <v>0</v>
      </c>
      <c r="AT22" s="136">
        <f t="shared" si="10"/>
        <v>0</v>
      </c>
      <c r="AU22" s="136">
        <f t="shared" si="10"/>
        <v>0</v>
      </c>
      <c r="AV22" s="136">
        <f t="shared" si="10"/>
        <v>0</v>
      </c>
      <c r="AW22" s="136">
        <f t="shared" si="10"/>
        <v>0</v>
      </c>
      <c r="AX22" s="136">
        <f t="shared" si="10"/>
        <v>0</v>
      </c>
      <c r="AY22" s="136">
        <f t="shared" si="10"/>
        <v>0</v>
      </c>
      <c r="AZ22" s="136">
        <f t="shared" si="10"/>
        <v>0</v>
      </c>
      <c r="BA22" s="136">
        <f t="shared" si="10"/>
        <v>0</v>
      </c>
      <c r="BB22" s="136">
        <f t="shared" si="10"/>
        <v>0</v>
      </c>
      <c r="BC22" s="136">
        <f t="shared" si="10"/>
        <v>0</v>
      </c>
      <c r="BD22" s="136">
        <f t="shared" si="10"/>
        <v>0</v>
      </c>
      <c r="BE22" s="136">
        <f t="shared" si="10"/>
        <v>0</v>
      </c>
      <c r="BF22" s="136">
        <f t="shared" si="10"/>
        <v>0</v>
      </c>
      <c r="BG22" s="136">
        <f t="shared" si="10"/>
        <v>0</v>
      </c>
      <c r="BH22" s="136">
        <f t="shared" si="10"/>
        <v>0</v>
      </c>
      <c r="BI22" s="136">
        <f t="shared" si="10"/>
        <v>0</v>
      </c>
      <c r="BJ22" s="136">
        <f t="shared" si="10"/>
        <v>0</v>
      </c>
      <c r="BK22" s="136">
        <f t="shared" si="10"/>
        <v>0</v>
      </c>
      <c r="BL22" s="136">
        <f t="shared" si="10"/>
        <v>0</v>
      </c>
      <c r="BM22" s="136">
        <f t="shared" si="10"/>
        <v>0</v>
      </c>
      <c r="BN22" s="136">
        <f t="shared" si="10"/>
        <v>0</v>
      </c>
      <c r="BO22" s="136">
        <f t="shared" si="10"/>
        <v>0</v>
      </c>
      <c r="BP22" s="136">
        <f t="shared" si="10"/>
        <v>0</v>
      </c>
      <c r="BQ22" s="136">
        <f t="shared" si="10"/>
        <v>0</v>
      </c>
      <c r="BR22" s="136">
        <f t="shared" si="10"/>
        <v>0</v>
      </c>
      <c r="BS22" s="136">
        <f t="shared" si="10"/>
        <v>0</v>
      </c>
      <c r="BT22" s="136">
        <f t="shared" si="10"/>
        <v>0</v>
      </c>
      <c r="BU22" s="136">
        <f t="shared" si="10"/>
        <v>0</v>
      </c>
      <c r="BV22" s="136">
        <f t="shared" si="10"/>
        <v>0</v>
      </c>
      <c r="BW22" s="136">
        <f t="shared" si="10"/>
        <v>0</v>
      </c>
      <c r="BX22" s="136">
        <f t="shared" si="10"/>
        <v>0</v>
      </c>
      <c r="BY22" s="136">
        <f t="shared" si="10"/>
        <v>0</v>
      </c>
      <c r="BZ22" s="136">
        <f t="shared" si="10"/>
        <v>0</v>
      </c>
      <c r="CA22" s="136">
        <f t="shared" ref="CA22:CO22" si="11">+CA20-CA21</f>
        <v>0</v>
      </c>
      <c r="CB22" s="136">
        <f t="shared" si="11"/>
        <v>0</v>
      </c>
      <c r="CC22" s="136">
        <f t="shared" si="11"/>
        <v>0</v>
      </c>
      <c r="CD22" s="136">
        <f t="shared" si="11"/>
        <v>0</v>
      </c>
      <c r="CE22" s="136">
        <f t="shared" si="11"/>
        <v>0</v>
      </c>
      <c r="CF22" s="136">
        <f t="shared" si="11"/>
        <v>0</v>
      </c>
      <c r="CG22" s="136">
        <f t="shared" si="11"/>
        <v>0</v>
      </c>
      <c r="CH22" s="136">
        <f t="shared" si="11"/>
        <v>0</v>
      </c>
      <c r="CI22" s="136">
        <f t="shared" si="11"/>
        <v>0</v>
      </c>
      <c r="CJ22" s="136">
        <f t="shared" si="11"/>
        <v>0</v>
      </c>
      <c r="CK22" s="136">
        <f t="shared" si="11"/>
        <v>0</v>
      </c>
      <c r="CL22" s="136">
        <f t="shared" si="11"/>
        <v>0</v>
      </c>
      <c r="CM22" s="136">
        <f t="shared" si="11"/>
        <v>0</v>
      </c>
      <c r="CN22" s="136">
        <f t="shared" si="11"/>
        <v>0</v>
      </c>
      <c r="CO22" s="136">
        <f t="shared" si="11"/>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2">AVERAGE(O20,O22)</f>
        <v>0</v>
      </c>
      <c r="P23" s="135">
        <f t="shared" si="12"/>
        <v>0</v>
      </c>
      <c r="Q23" s="135">
        <f t="shared" si="12"/>
        <v>0</v>
      </c>
      <c r="R23" s="135">
        <f t="shared" si="12"/>
        <v>0</v>
      </c>
      <c r="S23" s="135">
        <f t="shared" si="12"/>
        <v>0</v>
      </c>
      <c r="T23" s="135">
        <f t="shared" si="12"/>
        <v>0</v>
      </c>
      <c r="U23" s="135">
        <f t="shared" si="12"/>
        <v>0</v>
      </c>
      <c r="V23" s="135">
        <f t="shared" si="12"/>
        <v>0</v>
      </c>
      <c r="W23" s="135">
        <f t="shared" si="12"/>
        <v>0</v>
      </c>
      <c r="X23" s="135">
        <f t="shared" si="12"/>
        <v>0</v>
      </c>
      <c r="Y23" s="135">
        <f t="shared" si="12"/>
        <v>0</v>
      </c>
      <c r="Z23" s="135">
        <f t="shared" si="12"/>
        <v>0</v>
      </c>
      <c r="AA23" s="135">
        <f t="shared" si="12"/>
        <v>0</v>
      </c>
      <c r="AB23" s="135">
        <f t="shared" si="12"/>
        <v>0</v>
      </c>
      <c r="AC23" s="136">
        <f t="shared" si="12"/>
        <v>0</v>
      </c>
      <c r="AD23" s="136">
        <f t="shared" si="12"/>
        <v>0</v>
      </c>
      <c r="AE23" s="136">
        <f t="shared" si="12"/>
        <v>0</v>
      </c>
      <c r="AF23" s="136">
        <f t="shared" si="12"/>
        <v>0</v>
      </c>
      <c r="AG23" s="136">
        <f t="shared" si="12"/>
        <v>0</v>
      </c>
      <c r="AH23" s="136">
        <f t="shared" si="12"/>
        <v>0</v>
      </c>
      <c r="AI23" s="136">
        <f t="shared" si="12"/>
        <v>0</v>
      </c>
      <c r="AJ23" s="136">
        <f t="shared" si="12"/>
        <v>0</v>
      </c>
      <c r="AK23" s="136">
        <f t="shared" si="12"/>
        <v>0</v>
      </c>
      <c r="AL23" s="136">
        <f t="shared" si="12"/>
        <v>0</v>
      </c>
      <c r="AM23" s="136">
        <f t="shared" si="12"/>
        <v>0</v>
      </c>
      <c r="AN23" s="136">
        <f t="shared" si="12"/>
        <v>0</v>
      </c>
      <c r="AO23" s="136">
        <f t="shared" si="12"/>
        <v>0</v>
      </c>
      <c r="AP23" s="136">
        <f t="shared" si="12"/>
        <v>0</v>
      </c>
      <c r="AQ23" s="136">
        <f t="shared" si="12"/>
        <v>0</v>
      </c>
      <c r="AR23" s="136">
        <f t="shared" si="12"/>
        <v>0</v>
      </c>
      <c r="AS23" s="136">
        <f t="shared" si="12"/>
        <v>0</v>
      </c>
      <c r="AT23" s="136">
        <f t="shared" si="12"/>
        <v>0</v>
      </c>
      <c r="AU23" s="136">
        <f t="shared" si="12"/>
        <v>0</v>
      </c>
      <c r="AV23" s="136">
        <f t="shared" si="12"/>
        <v>0</v>
      </c>
      <c r="AW23" s="136">
        <f t="shared" si="12"/>
        <v>0</v>
      </c>
      <c r="AX23" s="136">
        <f t="shared" si="12"/>
        <v>0</v>
      </c>
      <c r="AY23" s="136">
        <f t="shared" si="12"/>
        <v>0</v>
      </c>
      <c r="AZ23" s="136">
        <f t="shared" si="12"/>
        <v>0</v>
      </c>
      <c r="BA23" s="136">
        <f t="shared" si="12"/>
        <v>0</v>
      </c>
      <c r="BB23" s="136">
        <f t="shared" si="12"/>
        <v>0</v>
      </c>
      <c r="BC23" s="136">
        <f t="shared" si="12"/>
        <v>0</v>
      </c>
      <c r="BD23" s="136">
        <f t="shared" si="12"/>
        <v>0</v>
      </c>
      <c r="BE23" s="136">
        <f t="shared" si="12"/>
        <v>0</v>
      </c>
      <c r="BF23" s="136">
        <f t="shared" si="12"/>
        <v>0</v>
      </c>
      <c r="BG23" s="136">
        <f t="shared" si="12"/>
        <v>0</v>
      </c>
      <c r="BH23" s="136">
        <f t="shared" si="12"/>
        <v>0</v>
      </c>
      <c r="BI23" s="136">
        <f t="shared" si="12"/>
        <v>0</v>
      </c>
      <c r="BJ23" s="136">
        <f t="shared" si="12"/>
        <v>0</v>
      </c>
      <c r="BK23" s="136">
        <f t="shared" si="12"/>
        <v>0</v>
      </c>
      <c r="BL23" s="136">
        <f t="shared" si="12"/>
        <v>0</v>
      </c>
      <c r="BM23" s="136">
        <f t="shared" si="12"/>
        <v>0</v>
      </c>
      <c r="BN23" s="136">
        <f t="shared" si="12"/>
        <v>0</v>
      </c>
      <c r="BO23" s="136">
        <f t="shared" si="12"/>
        <v>0</v>
      </c>
      <c r="BP23" s="136">
        <f t="shared" si="12"/>
        <v>0</v>
      </c>
      <c r="BQ23" s="136">
        <f t="shared" si="12"/>
        <v>0</v>
      </c>
      <c r="BR23" s="136">
        <f t="shared" si="12"/>
        <v>0</v>
      </c>
      <c r="BS23" s="136">
        <f t="shared" si="12"/>
        <v>0</v>
      </c>
      <c r="BT23" s="136">
        <f t="shared" si="12"/>
        <v>0</v>
      </c>
      <c r="BU23" s="136">
        <f t="shared" si="12"/>
        <v>0</v>
      </c>
      <c r="BV23" s="136">
        <f t="shared" si="12"/>
        <v>0</v>
      </c>
      <c r="BW23" s="136">
        <f t="shared" si="12"/>
        <v>0</v>
      </c>
      <c r="BX23" s="136">
        <f t="shared" si="12"/>
        <v>0</v>
      </c>
      <c r="BY23" s="136">
        <f t="shared" si="12"/>
        <v>0</v>
      </c>
      <c r="BZ23" s="136">
        <f t="shared" si="12"/>
        <v>0</v>
      </c>
      <c r="CA23" s="136">
        <f t="shared" ref="CA23:CO23" si="13">AVERAGE(CA20,CA22)</f>
        <v>0</v>
      </c>
      <c r="CB23" s="136">
        <f t="shared" si="13"/>
        <v>0</v>
      </c>
      <c r="CC23" s="136">
        <f t="shared" si="13"/>
        <v>0</v>
      </c>
      <c r="CD23" s="136">
        <f t="shared" si="13"/>
        <v>0</v>
      </c>
      <c r="CE23" s="136">
        <f t="shared" si="13"/>
        <v>0</v>
      </c>
      <c r="CF23" s="136">
        <f t="shared" si="13"/>
        <v>0</v>
      </c>
      <c r="CG23" s="136">
        <f t="shared" si="13"/>
        <v>0</v>
      </c>
      <c r="CH23" s="136">
        <f t="shared" si="13"/>
        <v>0</v>
      </c>
      <c r="CI23" s="136">
        <f t="shared" si="13"/>
        <v>0</v>
      </c>
      <c r="CJ23" s="136">
        <f t="shared" si="13"/>
        <v>0</v>
      </c>
      <c r="CK23" s="136">
        <f t="shared" si="13"/>
        <v>0</v>
      </c>
      <c r="CL23" s="136">
        <f t="shared" si="13"/>
        <v>0</v>
      </c>
      <c r="CM23" s="136">
        <f t="shared" si="13"/>
        <v>0</v>
      </c>
      <c r="CN23" s="136">
        <f t="shared" si="13"/>
        <v>0</v>
      </c>
      <c r="CO23" s="136">
        <f t="shared" si="13"/>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4">+O23*$F24+O21</f>
        <v>0</v>
      </c>
      <c r="P24" s="135">
        <f t="shared" si="14"/>
        <v>0</v>
      </c>
      <c r="Q24" s="135">
        <f t="shared" si="14"/>
        <v>0</v>
      </c>
      <c r="R24" s="135">
        <f t="shared" si="14"/>
        <v>0</v>
      </c>
      <c r="S24" s="135">
        <f t="shared" si="14"/>
        <v>0</v>
      </c>
      <c r="T24" s="135">
        <f t="shared" si="14"/>
        <v>0</v>
      </c>
      <c r="U24" s="135">
        <f t="shared" si="14"/>
        <v>0</v>
      </c>
      <c r="V24" s="135">
        <f t="shared" si="14"/>
        <v>0</v>
      </c>
      <c r="W24" s="135">
        <f t="shared" si="14"/>
        <v>0</v>
      </c>
      <c r="X24" s="135">
        <f t="shared" si="14"/>
        <v>0</v>
      </c>
      <c r="Y24" s="135">
        <f t="shared" si="14"/>
        <v>0</v>
      </c>
      <c r="Z24" s="135">
        <f t="shared" si="14"/>
        <v>0</v>
      </c>
      <c r="AA24" s="135">
        <f t="shared" si="14"/>
        <v>0</v>
      </c>
      <c r="AB24" s="135">
        <f t="shared" si="14"/>
        <v>0</v>
      </c>
      <c r="AC24" s="135">
        <f t="shared" si="14"/>
        <v>0</v>
      </c>
      <c r="AD24" s="135">
        <f t="shared" si="14"/>
        <v>0</v>
      </c>
      <c r="AE24" s="135">
        <f t="shared" si="14"/>
        <v>0</v>
      </c>
      <c r="AF24" s="135">
        <f t="shared" si="14"/>
        <v>0</v>
      </c>
      <c r="AG24" s="135">
        <f t="shared" si="14"/>
        <v>0</v>
      </c>
      <c r="AH24" s="135">
        <f t="shared" si="14"/>
        <v>0</v>
      </c>
      <c r="AI24" s="135">
        <f t="shared" si="14"/>
        <v>0</v>
      </c>
      <c r="AJ24" s="135">
        <f t="shared" si="14"/>
        <v>0</v>
      </c>
      <c r="AK24" s="135">
        <f t="shared" si="14"/>
        <v>0</v>
      </c>
      <c r="AL24" s="135">
        <f t="shared" si="14"/>
        <v>0</v>
      </c>
      <c r="AM24" s="135">
        <f t="shared" si="14"/>
        <v>0</v>
      </c>
      <c r="AN24" s="135">
        <f t="shared" si="14"/>
        <v>0</v>
      </c>
      <c r="AO24" s="135">
        <f t="shared" si="14"/>
        <v>0</v>
      </c>
      <c r="AP24" s="135">
        <f t="shared" si="14"/>
        <v>0</v>
      </c>
      <c r="AQ24" s="135">
        <f t="shared" si="14"/>
        <v>0</v>
      </c>
      <c r="AR24" s="135">
        <f t="shared" si="14"/>
        <v>0</v>
      </c>
      <c r="AS24" s="135">
        <f t="shared" si="14"/>
        <v>0</v>
      </c>
      <c r="AT24" s="135">
        <f t="shared" si="14"/>
        <v>0</v>
      </c>
      <c r="AU24" s="135">
        <f t="shared" si="14"/>
        <v>0</v>
      </c>
      <c r="AV24" s="135">
        <f t="shared" si="14"/>
        <v>0</v>
      </c>
      <c r="AW24" s="135">
        <f t="shared" si="14"/>
        <v>0</v>
      </c>
      <c r="AX24" s="135">
        <f t="shared" si="14"/>
        <v>0</v>
      </c>
      <c r="AY24" s="135">
        <f t="shared" si="14"/>
        <v>0</v>
      </c>
      <c r="AZ24" s="135">
        <f t="shared" si="14"/>
        <v>0</v>
      </c>
      <c r="BA24" s="135">
        <f t="shared" si="14"/>
        <v>0</v>
      </c>
      <c r="BB24" s="135">
        <f t="shared" si="14"/>
        <v>0</v>
      </c>
      <c r="BC24" s="135">
        <f t="shared" si="14"/>
        <v>0</v>
      </c>
      <c r="BD24" s="135">
        <f t="shared" si="14"/>
        <v>0</v>
      </c>
      <c r="BE24" s="135">
        <f t="shared" si="14"/>
        <v>0</v>
      </c>
      <c r="BF24" s="135">
        <f t="shared" si="14"/>
        <v>0</v>
      </c>
      <c r="BG24" s="135">
        <f t="shared" si="14"/>
        <v>0</v>
      </c>
      <c r="BH24" s="135">
        <f t="shared" si="14"/>
        <v>0</v>
      </c>
      <c r="BI24" s="135">
        <f t="shared" si="14"/>
        <v>0</v>
      </c>
      <c r="BJ24" s="135">
        <f t="shared" si="14"/>
        <v>0</v>
      </c>
      <c r="BK24" s="135">
        <f t="shared" si="14"/>
        <v>0</v>
      </c>
      <c r="BL24" s="135">
        <f t="shared" si="14"/>
        <v>0</v>
      </c>
      <c r="BM24" s="135">
        <f t="shared" si="14"/>
        <v>0</v>
      </c>
      <c r="BN24" s="135">
        <f t="shared" si="14"/>
        <v>0</v>
      </c>
      <c r="BO24" s="135">
        <f t="shared" si="14"/>
        <v>0</v>
      </c>
      <c r="BP24" s="135">
        <f t="shared" si="14"/>
        <v>0</v>
      </c>
      <c r="BQ24" s="135">
        <f t="shared" si="14"/>
        <v>0</v>
      </c>
      <c r="BR24" s="135">
        <f t="shared" si="14"/>
        <v>0</v>
      </c>
      <c r="BS24" s="135">
        <f t="shared" si="14"/>
        <v>0</v>
      </c>
      <c r="BT24" s="135">
        <f t="shared" si="14"/>
        <v>0</v>
      </c>
      <c r="BU24" s="135">
        <f t="shared" si="14"/>
        <v>0</v>
      </c>
      <c r="BV24" s="135">
        <f t="shared" si="14"/>
        <v>0</v>
      </c>
      <c r="BW24" s="135">
        <f t="shared" si="14"/>
        <v>0</v>
      </c>
      <c r="BX24" s="135">
        <f t="shared" si="14"/>
        <v>0</v>
      </c>
      <c r="BY24" s="135">
        <f t="shared" si="14"/>
        <v>0</v>
      </c>
      <c r="BZ24" s="135">
        <f t="shared" si="14"/>
        <v>0</v>
      </c>
      <c r="CA24" s="135">
        <f t="shared" ref="CA24:CO24" si="15">+CA23*$F24+CA21</f>
        <v>0</v>
      </c>
      <c r="CB24" s="135">
        <f t="shared" si="15"/>
        <v>0</v>
      </c>
      <c r="CC24" s="135">
        <f t="shared" si="15"/>
        <v>0</v>
      </c>
      <c r="CD24" s="135">
        <f t="shared" si="15"/>
        <v>0</v>
      </c>
      <c r="CE24" s="135">
        <f t="shared" si="15"/>
        <v>0</v>
      </c>
      <c r="CF24" s="135">
        <f t="shared" si="15"/>
        <v>0</v>
      </c>
      <c r="CG24" s="135">
        <f t="shared" si="15"/>
        <v>0</v>
      </c>
      <c r="CH24" s="135">
        <f t="shared" si="15"/>
        <v>0</v>
      </c>
      <c r="CI24" s="135">
        <f t="shared" si="15"/>
        <v>0</v>
      </c>
      <c r="CJ24" s="135">
        <f t="shared" si="15"/>
        <v>0</v>
      </c>
      <c r="CK24" s="135">
        <f t="shared" si="15"/>
        <v>0</v>
      </c>
      <c r="CL24" s="135">
        <f t="shared" si="15"/>
        <v>0</v>
      </c>
      <c r="CM24" s="135">
        <f t="shared" si="15"/>
        <v>0</v>
      </c>
      <c r="CN24" s="135">
        <f t="shared" si="15"/>
        <v>0</v>
      </c>
      <c r="CO24" s="135">
        <f t="shared" si="15"/>
        <v>0</v>
      </c>
    </row>
    <row r="25" spans="1:93" s="43" customFormat="1" ht="15" x14ac:dyDescent="0.2">
      <c r="A25" s="44"/>
      <c r="B25" s="45"/>
      <c r="C25" s="45"/>
      <c r="D25" s="46"/>
      <c r="E25" s="45"/>
      <c r="F25" s="45"/>
      <c r="G25" s="45"/>
      <c r="H25" s="47"/>
      <c r="I25" s="48"/>
    </row>
    <row r="26" spans="1:93" s="43" customFormat="1" ht="15" x14ac:dyDescent="0.2">
      <c r="A26" s="44"/>
      <c r="B26" s="45"/>
      <c r="C26" s="45"/>
      <c r="D26" s="46"/>
      <c r="E26" s="45"/>
      <c r="F26" s="45"/>
      <c r="G26" s="45"/>
      <c r="H26" s="47"/>
      <c r="I26" s="48"/>
    </row>
    <row r="27" spans="1:93" s="43" customFormat="1" ht="15.75" thickBot="1" x14ac:dyDescent="0.25">
      <c r="A27" s="44"/>
      <c r="B27" s="45"/>
      <c r="C27" s="45"/>
      <c r="D27" s="46"/>
      <c r="E27" s="45"/>
      <c r="F27" s="45"/>
      <c r="G27" s="45"/>
      <c r="H27" s="47"/>
      <c r="I27" s="48"/>
    </row>
    <row r="28" spans="1:93" ht="15.75" thickBot="1" x14ac:dyDescent="0.25">
      <c r="A28" s="166" t="s">
        <v>124</v>
      </c>
      <c r="B28" s="167"/>
      <c r="C28" s="49"/>
      <c r="D28" s="50"/>
      <c r="E28" s="49"/>
      <c r="F28" s="49"/>
      <c r="G28" s="49"/>
      <c r="H28" s="51"/>
      <c r="I28" s="52"/>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ht="129.75" thickBot="1" x14ac:dyDescent="0.25">
      <c r="A29" s="54" t="s">
        <v>6</v>
      </c>
      <c r="B29" s="55" t="s">
        <v>7</v>
      </c>
      <c r="C29" s="56" t="s">
        <v>8</v>
      </c>
      <c r="D29" s="56" t="s">
        <v>9</v>
      </c>
      <c r="E29" s="56" t="s">
        <v>10</v>
      </c>
      <c r="F29" s="56" t="s">
        <v>11</v>
      </c>
      <c r="G29" s="57"/>
      <c r="H29" s="58" t="s">
        <v>13</v>
      </c>
      <c r="I29" s="59" t="s">
        <v>14</v>
      </c>
      <c r="J29" s="59" t="s">
        <v>15</v>
      </c>
      <c r="K29" s="59" t="s">
        <v>16</v>
      </c>
      <c r="L29" s="59" t="s">
        <v>17</v>
      </c>
      <c r="M29" s="59" t="s">
        <v>18</v>
      </c>
      <c r="N29" s="59" t="s">
        <v>19</v>
      </c>
      <c r="O29" s="59" t="s">
        <v>20</v>
      </c>
      <c r="P29" s="59" t="s">
        <v>21</v>
      </c>
      <c r="Q29" s="59" t="s">
        <v>22</v>
      </c>
      <c r="R29" s="59" t="s">
        <v>23</v>
      </c>
      <c r="S29" s="59" t="s">
        <v>24</v>
      </c>
      <c r="T29" s="59" t="s">
        <v>25</v>
      </c>
      <c r="U29" s="59" t="s">
        <v>26</v>
      </c>
      <c r="V29" s="59" t="s">
        <v>27</v>
      </c>
      <c r="W29" s="59" t="s">
        <v>28</v>
      </c>
      <c r="X29" s="59" t="s">
        <v>29</v>
      </c>
      <c r="Y29" s="59" t="s">
        <v>30</v>
      </c>
      <c r="Z29" s="59" t="s">
        <v>31</v>
      </c>
      <c r="AA29" s="59" t="s">
        <v>32</v>
      </c>
      <c r="AB29" s="59" t="s">
        <v>33</v>
      </c>
      <c r="AC29" s="59" t="s">
        <v>34</v>
      </c>
      <c r="AD29" s="59" t="s">
        <v>35</v>
      </c>
      <c r="AE29" s="59" t="s">
        <v>36</v>
      </c>
      <c r="AF29" s="59" t="s">
        <v>37</v>
      </c>
      <c r="AG29" s="59" t="s">
        <v>38</v>
      </c>
      <c r="AH29" s="59" t="s">
        <v>39</v>
      </c>
      <c r="AI29" s="59" t="s">
        <v>40</v>
      </c>
      <c r="AJ29" s="59" t="s">
        <v>41</v>
      </c>
      <c r="AK29" s="59" t="s">
        <v>42</v>
      </c>
      <c r="AL29" s="59" t="s">
        <v>43</v>
      </c>
      <c r="AM29" s="59" t="s">
        <v>44</v>
      </c>
      <c r="AN29" s="59" t="s">
        <v>45</v>
      </c>
      <c r="AO29" s="59" t="s">
        <v>46</v>
      </c>
      <c r="AP29" s="59" t="s">
        <v>47</v>
      </c>
      <c r="AQ29" s="59" t="s">
        <v>48</v>
      </c>
      <c r="AR29" s="59" t="s">
        <v>49</v>
      </c>
      <c r="AS29" s="59" t="s">
        <v>50</v>
      </c>
      <c r="AT29" s="59" t="s">
        <v>51</v>
      </c>
      <c r="AU29" s="59" t="s">
        <v>52</v>
      </c>
      <c r="AV29" s="59" t="s">
        <v>53</v>
      </c>
      <c r="AW29" s="59" t="s">
        <v>54</v>
      </c>
      <c r="AX29" s="59" t="s">
        <v>55</v>
      </c>
      <c r="AY29" s="59" t="s">
        <v>56</v>
      </c>
      <c r="AZ29" s="59" t="s">
        <v>57</v>
      </c>
      <c r="BA29" s="59" t="s">
        <v>58</v>
      </c>
      <c r="BB29" s="59" t="s">
        <v>59</v>
      </c>
      <c r="BC29" s="59" t="s">
        <v>60</v>
      </c>
      <c r="BD29" s="59" t="s">
        <v>61</v>
      </c>
      <c r="BE29" s="59" t="s">
        <v>62</v>
      </c>
      <c r="BF29" s="59" t="s">
        <v>63</v>
      </c>
      <c r="BG29" s="59" t="s">
        <v>64</v>
      </c>
      <c r="BH29" s="59" t="s">
        <v>65</v>
      </c>
      <c r="BI29" s="59" t="s">
        <v>66</v>
      </c>
      <c r="BJ29" s="59" t="s">
        <v>67</v>
      </c>
      <c r="BK29" s="59" t="s">
        <v>68</v>
      </c>
      <c r="BL29" s="59" t="s">
        <v>69</v>
      </c>
      <c r="BM29" s="59" t="s">
        <v>70</v>
      </c>
      <c r="BN29" s="59" t="s">
        <v>71</v>
      </c>
      <c r="BO29" s="59" t="s">
        <v>72</v>
      </c>
      <c r="BP29" s="59" t="s">
        <v>73</v>
      </c>
      <c r="BQ29" s="59" t="s">
        <v>74</v>
      </c>
      <c r="BR29" s="59" t="s">
        <v>75</v>
      </c>
      <c r="BS29" s="59" t="s">
        <v>76</v>
      </c>
      <c r="BT29" s="59" t="s">
        <v>77</v>
      </c>
      <c r="BU29" s="59" t="s">
        <v>78</v>
      </c>
      <c r="BV29" s="59" t="s">
        <v>79</v>
      </c>
      <c r="BW29" s="59" t="s">
        <v>80</v>
      </c>
      <c r="BX29" s="59" t="s">
        <v>81</v>
      </c>
      <c r="BY29" s="59" t="s">
        <v>82</v>
      </c>
      <c r="BZ29" s="59" t="s">
        <v>83</v>
      </c>
      <c r="CA29" s="59" t="s">
        <v>84</v>
      </c>
      <c r="CB29" s="59" t="s">
        <v>85</v>
      </c>
      <c r="CC29" s="59" t="s">
        <v>86</v>
      </c>
      <c r="CD29" s="59" t="s">
        <v>87</v>
      </c>
      <c r="CE29" s="59" t="s">
        <v>88</v>
      </c>
      <c r="CF29" s="59" t="s">
        <v>89</v>
      </c>
      <c r="CG29" s="59" t="s">
        <v>90</v>
      </c>
      <c r="CH29" s="59" t="s">
        <v>91</v>
      </c>
      <c r="CI29" s="59" t="s">
        <v>92</v>
      </c>
      <c r="CJ29" s="59" t="s">
        <v>93</v>
      </c>
      <c r="CK29" s="59" t="s">
        <v>94</v>
      </c>
      <c r="CL29" s="59" t="s">
        <v>95</v>
      </c>
      <c r="CM29" s="59" t="s">
        <v>96</v>
      </c>
      <c r="CN29" s="59" t="s">
        <v>97</v>
      </c>
      <c r="CO29" s="60" t="s">
        <v>98</v>
      </c>
    </row>
    <row r="30" spans="1:93" ht="15" x14ac:dyDescent="0.2">
      <c r="A30" s="160" t="s">
        <v>125</v>
      </c>
      <c r="B30" s="61"/>
      <c r="C30" s="19"/>
      <c r="D30" s="19" t="s">
        <v>104</v>
      </c>
      <c r="E30" s="21" t="s">
        <v>126</v>
      </c>
      <c r="F30" s="21"/>
      <c r="G30" s="19" t="s">
        <v>111</v>
      </c>
      <c r="H30" s="62"/>
      <c r="I30" s="63"/>
      <c r="J30" s="22"/>
      <c r="K30" s="23"/>
      <c r="L30" s="23"/>
      <c r="M30" s="23"/>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5"/>
    </row>
    <row r="31" spans="1:93" ht="15" x14ac:dyDescent="0.2">
      <c r="A31" s="168"/>
      <c r="B31" s="64"/>
      <c r="C31" s="27"/>
      <c r="D31" s="27" t="s">
        <v>104</v>
      </c>
      <c r="E31" s="29" t="s">
        <v>126</v>
      </c>
      <c r="F31" s="29"/>
      <c r="G31" s="27" t="s">
        <v>127</v>
      </c>
      <c r="H31" s="65"/>
      <c r="I31" s="66"/>
      <c r="J31" s="30"/>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128</v>
      </c>
      <c r="F32" s="27"/>
      <c r="G32" s="27" t="s">
        <v>111</v>
      </c>
      <c r="H32" s="67"/>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129</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130</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131</v>
      </c>
      <c r="F35" s="27"/>
      <c r="G35" s="27" t="s">
        <v>111</v>
      </c>
      <c r="H35" s="65"/>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132</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133</v>
      </c>
      <c r="F37" s="27"/>
      <c r="G37" s="27" t="s">
        <v>111</v>
      </c>
      <c r="H37" s="65"/>
      <c r="I37" s="68"/>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134</v>
      </c>
      <c r="F38" s="27"/>
      <c r="G38" s="27" t="s">
        <v>111</v>
      </c>
      <c r="H38" s="67"/>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68"/>
      <c r="B39" s="64"/>
      <c r="C39" s="27"/>
      <c r="D39" s="27" t="s">
        <v>109</v>
      </c>
      <c r="E39" s="27" t="s">
        <v>135</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136</v>
      </c>
      <c r="F40" s="27"/>
      <c r="G40" s="27" t="s">
        <v>111</v>
      </c>
      <c r="H40" s="69"/>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137</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138</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68"/>
      <c r="B43" s="64"/>
      <c r="C43" s="27"/>
      <c r="D43" s="27" t="s">
        <v>109</v>
      </c>
      <c r="E43" s="27" t="s">
        <v>139</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ht="28.5" x14ac:dyDescent="0.2">
      <c r="A44" s="168"/>
      <c r="B44" s="64"/>
      <c r="C44" s="27"/>
      <c r="D44" s="27" t="s">
        <v>109</v>
      </c>
      <c r="E44" s="27" t="s">
        <v>140</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141</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142</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143</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144</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145</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146</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147</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148</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149</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150</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151</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152</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153</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154</v>
      </c>
      <c r="F58" s="27"/>
      <c r="G58" s="27" t="s">
        <v>111</v>
      </c>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155</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156</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157</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158</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109</v>
      </c>
      <c r="E63" s="27" t="s">
        <v>159</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64"/>
      <c r="C64" s="27"/>
      <c r="D64" s="27" t="s">
        <v>160</v>
      </c>
      <c r="E64" s="27"/>
      <c r="F64" s="27"/>
      <c r="G64" s="27"/>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68"/>
      <c r="B65" s="70"/>
      <c r="C65" s="32"/>
      <c r="D65" s="27" t="s">
        <v>161</v>
      </c>
      <c r="E65" s="27"/>
      <c r="F65" s="32"/>
      <c r="G65" s="32"/>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ht="15" thickBot="1" x14ac:dyDescent="0.25">
      <c r="A66" s="169"/>
      <c r="B66" s="71"/>
      <c r="C66" s="72"/>
      <c r="D66" s="73" t="s">
        <v>162</v>
      </c>
      <c r="E66" s="73"/>
      <c r="F66" s="72"/>
      <c r="G66" s="72"/>
      <c r="H66" s="74"/>
      <c r="I66" s="74"/>
      <c r="J66" s="74"/>
      <c r="K66" s="74"/>
      <c r="L66" s="74"/>
      <c r="M66" s="74"/>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42"/>
    </row>
    <row r="68" spans="1:93" ht="15" thickBot="1" x14ac:dyDescent="0.25"/>
    <row r="69" spans="1:93" ht="15" thickBot="1" x14ac:dyDescent="0.25">
      <c r="A69" s="75" t="s">
        <v>1</v>
      </c>
      <c r="B69" s="4" t="e">
        <f>#REF!</f>
        <v>#REF!</v>
      </c>
      <c r="C69" s="75" t="s">
        <v>3</v>
      </c>
      <c r="D69" s="76"/>
    </row>
    <row r="70" spans="1:93" ht="15" thickBot="1" x14ac:dyDescent="0.25">
      <c r="A70" s="9"/>
      <c r="B70" s="9"/>
      <c r="C70" s="9"/>
      <c r="D70" s="9"/>
    </row>
    <row r="71" spans="1:93" ht="15.75" thickBot="1" x14ac:dyDescent="0.25">
      <c r="A71" s="158" t="s">
        <v>163</v>
      </c>
      <c r="B71" s="159"/>
      <c r="C71" s="77" t="s">
        <v>164</v>
      </c>
      <c r="D71" s="77" t="s">
        <v>164</v>
      </c>
      <c r="E71" s="78"/>
      <c r="F71" s="78"/>
      <c r="G71" s="78"/>
      <c r="H71" s="78"/>
      <c r="I71" s="78"/>
      <c r="J71" s="78"/>
      <c r="K71" s="79"/>
      <c r="L71" s="78"/>
    </row>
    <row r="72" spans="1:93" x14ac:dyDescent="0.2">
      <c r="A72" s="80" t="s">
        <v>165</v>
      </c>
      <c r="B72" s="81"/>
      <c r="C72" s="82"/>
      <c r="D72" s="43"/>
      <c r="E72" s="78"/>
      <c r="F72" s="78"/>
      <c r="G72" s="78"/>
      <c r="H72" s="78"/>
      <c r="I72" s="78"/>
      <c r="J72" s="78"/>
      <c r="K72" s="79"/>
      <c r="L72" s="78"/>
    </row>
    <row r="73" spans="1:93" x14ac:dyDescent="0.2">
      <c r="A73" s="83" t="s">
        <v>166</v>
      </c>
      <c r="B73" s="78" t="s">
        <v>167</v>
      </c>
      <c r="C73" s="84">
        <f>3.5%</f>
        <v>3.5000000000000003E-2</v>
      </c>
      <c r="D73" s="43"/>
      <c r="E73" s="78"/>
      <c r="F73" s="78"/>
      <c r="G73" s="78"/>
      <c r="H73" s="78"/>
      <c r="I73" s="78"/>
      <c r="J73" s="78"/>
      <c r="K73" s="79"/>
      <c r="L73" s="78"/>
    </row>
    <row r="74" spans="1:93" x14ac:dyDescent="0.2">
      <c r="A74" s="83" t="s">
        <v>168</v>
      </c>
      <c r="B74" s="78" t="s">
        <v>122</v>
      </c>
      <c r="C74" s="84">
        <v>2.92E-2</v>
      </c>
      <c r="D74" s="43"/>
      <c r="E74" s="78"/>
      <c r="F74" s="78"/>
      <c r="G74" s="78"/>
      <c r="H74" s="78"/>
      <c r="I74" s="78"/>
      <c r="J74" s="78"/>
      <c r="K74" s="79"/>
      <c r="L74" s="78"/>
    </row>
    <row r="75" spans="1:93" x14ac:dyDescent="0.2">
      <c r="A75" s="83" t="s">
        <v>169</v>
      </c>
      <c r="B75" s="78" t="s">
        <v>170</v>
      </c>
      <c r="C75" s="85">
        <v>5</v>
      </c>
      <c r="D75" s="43"/>
      <c r="E75" s="78"/>
      <c r="F75" s="78"/>
      <c r="G75" s="78"/>
      <c r="H75" s="78"/>
      <c r="I75" s="78"/>
      <c r="J75" s="78"/>
      <c r="K75" s="79"/>
      <c r="L75" s="78"/>
    </row>
    <row r="76" spans="1:93" x14ac:dyDescent="0.2">
      <c r="A76" s="83" t="s">
        <v>171</v>
      </c>
      <c r="B76" s="78" t="s">
        <v>172</v>
      </c>
      <c r="C76" s="86">
        <v>1000</v>
      </c>
      <c r="D76" s="43"/>
      <c r="E76" s="78"/>
      <c r="F76" s="78"/>
      <c r="G76" s="78"/>
      <c r="H76" s="78"/>
      <c r="I76" s="78"/>
      <c r="J76" s="78"/>
      <c r="K76" s="79"/>
      <c r="L76" s="78"/>
    </row>
    <row r="77" spans="1:93" x14ac:dyDescent="0.2">
      <c r="A77" s="87" t="s">
        <v>173</v>
      </c>
      <c r="B77" s="88" t="s">
        <v>174</v>
      </c>
      <c r="C77" s="89">
        <f>1/C75</f>
        <v>0.2</v>
      </c>
      <c r="D77" s="43"/>
      <c r="E77" s="78"/>
      <c r="F77" s="78"/>
      <c r="G77" s="78"/>
      <c r="H77" s="78"/>
      <c r="I77" s="78"/>
      <c r="J77" s="78"/>
      <c r="K77" s="79"/>
      <c r="L77" s="78"/>
    </row>
    <row r="78" spans="1:93" x14ac:dyDescent="0.2">
      <c r="A78" s="79"/>
      <c r="B78" s="78"/>
      <c r="C78" s="78"/>
      <c r="D78" s="78"/>
      <c r="E78" s="78"/>
      <c r="F78" s="78"/>
      <c r="G78" s="78"/>
      <c r="H78" s="78"/>
      <c r="I78" s="78"/>
      <c r="J78" s="78"/>
      <c r="K78" s="79"/>
      <c r="L78" s="78"/>
    </row>
    <row r="79" spans="1:93" ht="15" thickBot="1" x14ac:dyDescent="0.25">
      <c r="A79" s="79"/>
      <c r="B79" s="78"/>
      <c r="C79" s="78"/>
      <c r="D79" s="90">
        <v>1</v>
      </c>
      <c r="E79" s="90">
        <v>2</v>
      </c>
      <c r="F79" s="90">
        <v>3</v>
      </c>
      <c r="G79" s="90">
        <v>4</v>
      </c>
      <c r="H79" s="90">
        <v>5</v>
      </c>
      <c r="J79" s="78"/>
      <c r="K79" s="79"/>
      <c r="L79" s="78"/>
    </row>
    <row r="80" spans="1:93" x14ac:dyDescent="0.2">
      <c r="A80" s="91"/>
      <c r="B80" s="92"/>
      <c r="C80" s="92"/>
      <c r="D80" s="93" t="s">
        <v>175</v>
      </c>
      <c r="E80" s="93" t="s">
        <v>176</v>
      </c>
      <c r="F80" s="93" t="s">
        <v>177</v>
      </c>
      <c r="G80" s="93" t="s">
        <v>178</v>
      </c>
      <c r="H80" s="94" t="s">
        <v>179</v>
      </c>
      <c r="I80" s="78"/>
      <c r="J80" s="170" t="s">
        <v>180</v>
      </c>
      <c r="K80" s="171"/>
      <c r="L80" s="78"/>
    </row>
    <row r="81" spans="1:12" ht="15" thickBot="1" x14ac:dyDescent="0.25">
      <c r="A81" s="95" t="s">
        <v>181</v>
      </c>
      <c r="B81" s="96" t="s">
        <v>108</v>
      </c>
      <c r="C81" s="96"/>
      <c r="D81" s="97">
        <f>1/((1+$C$73)^(D79))</f>
        <v>0.96618357487922713</v>
      </c>
      <c r="E81" s="97">
        <f t="shared" ref="E81:H81" si="16">1/((1+$C$73)^(E79))</f>
        <v>0.93351070036640305</v>
      </c>
      <c r="F81" s="97">
        <f t="shared" si="16"/>
        <v>0.90194270566802237</v>
      </c>
      <c r="G81" s="97">
        <f t="shared" si="16"/>
        <v>0.87144222769857238</v>
      </c>
      <c r="H81" s="97">
        <f t="shared" si="16"/>
        <v>0.84197316685852419</v>
      </c>
      <c r="I81" s="78"/>
      <c r="J81" s="172" t="s">
        <v>182</v>
      </c>
      <c r="K81" s="173"/>
      <c r="L81" s="78"/>
    </row>
    <row r="82" spans="1:12" ht="15" thickBot="1" x14ac:dyDescent="0.25">
      <c r="A82" s="79"/>
      <c r="B82" s="78"/>
      <c r="C82" s="78"/>
      <c r="D82" s="78"/>
      <c r="E82" s="78"/>
      <c r="F82" s="78"/>
      <c r="G82" s="78"/>
      <c r="H82" s="78"/>
      <c r="I82" s="78"/>
      <c r="J82" s="98"/>
      <c r="K82" s="99"/>
      <c r="L82" s="78"/>
    </row>
    <row r="83" spans="1:12" x14ac:dyDescent="0.2">
      <c r="A83" s="100" t="s">
        <v>183</v>
      </c>
      <c r="B83" s="101"/>
      <c r="C83" s="101"/>
      <c r="D83" s="102"/>
      <c r="E83" s="102"/>
      <c r="F83" s="102"/>
      <c r="G83" s="102"/>
      <c r="H83" s="103"/>
      <c r="I83" s="78"/>
      <c r="J83" s="98"/>
      <c r="K83" s="99"/>
      <c r="L83" s="78"/>
    </row>
    <row r="84" spans="1:12" x14ac:dyDescent="0.2">
      <c r="A84" s="104"/>
      <c r="B84" s="105"/>
      <c r="C84" s="106" t="s">
        <v>184</v>
      </c>
      <c r="D84" s="107" t="s">
        <v>175</v>
      </c>
      <c r="E84" s="107" t="s">
        <v>176</v>
      </c>
      <c r="F84" s="107" t="s">
        <v>177</v>
      </c>
      <c r="G84" s="107" t="s">
        <v>178</v>
      </c>
      <c r="H84" s="108" t="s">
        <v>179</v>
      </c>
      <c r="I84" s="78"/>
      <c r="J84" s="98"/>
      <c r="K84" s="99"/>
      <c r="L84" s="78"/>
    </row>
    <row r="85" spans="1:12" x14ac:dyDescent="0.2">
      <c r="A85" s="98" t="s">
        <v>185</v>
      </c>
      <c r="B85" s="78" t="s">
        <v>117</v>
      </c>
      <c r="C85" s="109" t="s">
        <v>186</v>
      </c>
      <c r="D85" s="110">
        <f>C76</f>
        <v>1000</v>
      </c>
      <c r="E85" s="110">
        <f>D87</f>
        <v>800</v>
      </c>
      <c r="F85" s="110">
        <f>E87</f>
        <v>600</v>
      </c>
      <c r="G85" s="110">
        <f>F87</f>
        <v>400</v>
      </c>
      <c r="H85" s="111">
        <f>G87</f>
        <v>200</v>
      </c>
      <c r="I85" s="78"/>
      <c r="J85" s="174" t="s">
        <v>187</v>
      </c>
      <c r="K85" s="175"/>
      <c r="L85" s="78"/>
    </row>
    <row r="86" spans="1:12" x14ac:dyDescent="0.2">
      <c r="A86" s="98" t="s">
        <v>188</v>
      </c>
      <c r="B86" s="78" t="s">
        <v>119</v>
      </c>
      <c r="C86" s="109" t="s">
        <v>186</v>
      </c>
      <c r="D86" s="110">
        <f>$D$85*$C$77</f>
        <v>200</v>
      </c>
      <c r="E86" s="110">
        <f>$D$85*$C$77</f>
        <v>200</v>
      </c>
      <c r="F86" s="110">
        <f>$D$85*$C$77</f>
        <v>200</v>
      </c>
      <c r="G86" s="110">
        <f>$D$85*$C$77</f>
        <v>200</v>
      </c>
      <c r="H86" s="111">
        <f>$D$85*$C$77</f>
        <v>200</v>
      </c>
      <c r="I86" s="78"/>
      <c r="J86" s="176" t="s">
        <v>189</v>
      </c>
      <c r="K86" s="177"/>
      <c r="L86" s="78"/>
    </row>
    <row r="87" spans="1:12" x14ac:dyDescent="0.2">
      <c r="A87" s="98" t="s">
        <v>190</v>
      </c>
      <c r="B87" s="78" t="s">
        <v>120</v>
      </c>
      <c r="C87" s="109" t="s">
        <v>186</v>
      </c>
      <c r="D87" s="110">
        <f>D85-D86</f>
        <v>800</v>
      </c>
      <c r="E87" s="110">
        <f>E85-E86</f>
        <v>600</v>
      </c>
      <c r="F87" s="110">
        <f>F85-F86</f>
        <v>400</v>
      </c>
      <c r="G87" s="110">
        <f>G85-G86</f>
        <v>200</v>
      </c>
      <c r="H87" s="111">
        <f>H85-H86</f>
        <v>0</v>
      </c>
      <c r="I87" s="78"/>
      <c r="J87" s="145" t="s">
        <v>191</v>
      </c>
      <c r="K87" s="146"/>
      <c r="L87" s="78"/>
    </row>
    <row r="88" spans="1:12" x14ac:dyDescent="0.2">
      <c r="A88" s="98" t="s">
        <v>192</v>
      </c>
      <c r="B88" s="78" t="s">
        <v>121</v>
      </c>
      <c r="C88" s="109" t="s">
        <v>186</v>
      </c>
      <c r="D88" s="110">
        <f>AVERAGE(D85,D87)</f>
        <v>900</v>
      </c>
      <c r="E88" s="110">
        <f>AVERAGE(E85,E87)</f>
        <v>700</v>
      </c>
      <c r="F88" s="110">
        <f>AVERAGE(F85,F87)</f>
        <v>500</v>
      </c>
      <c r="G88" s="110">
        <f>AVERAGE(G85,G87)</f>
        <v>300</v>
      </c>
      <c r="H88" s="111">
        <f>AVERAGE(H85,H87)</f>
        <v>100</v>
      </c>
      <c r="I88" s="78"/>
      <c r="J88" s="145" t="s">
        <v>193</v>
      </c>
      <c r="K88" s="146"/>
      <c r="L88" s="78"/>
    </row>
    <row r="89" spans="1:12" x14ac:dyDescent="0.2">
      <c r="A89" s="98" t="s">
        <v>194</v>
      </c>
      <c r="B89" s="78" t="s">
        <v>106</v>
      </c>
      <c r="C89" s="109" t="s">
        <v>186</v>
      </c>
      <c r="D89" s="110">
        <f>(D88*($C$74))+D86</f>
        <v>226.28</v>
      </c>
      <c r="E89" s="110">
        <f>(E88*($C$74))+E86</f>
        <v>220.44</v>
      </c>
      <c r="F89" s="110">
        <f>(F88*($C$74))+F86</f>
        <v>214.6</v>
      </c>
      <c r="G89" s="110">
        <f>(G88*($C$74))+G86</f>
        <v>208.76</v>
      </c>
      <c r="H89" s="111">
        <f>(H88*($C$74))+H86</f>
        <v>202.92</v>
      </c>
      <c r="I89" s="78"/>
      <c r="J89" s="147" t="s">
        <v>195</v>
      </c>
      <c r="K89" s="148"/>
      <c r="L89" s="78"/>
    </row>
    <row r="90" spans="1:12" x14ac:dyDescent="0.2">
      <c r="A90" s="98" t="s">
        <v>196</v>
      </c>
      <c r="B90" s="78" t="s">
        <v>197</v>
      </c>
      <c r="C90" s="109" t="s">
        <v>186</v>
      </c>
      <c r="D90" s="110">
        <f>D89*D81</f>
        <v>218.62801932367151</v>
      </c>
      <c r="E90" s="110">
        <f>E89*E81</f>
        <v>205.78309878876988</v>
      </c>
      <c r="F90" s="110">
        <f>F89*F81</f>
        <v>193.55690463635759</v>
      </c>
      <c r="G90" s="110">
        <f>G89*G81</f>
        <v>181.92227945435397</v>
      </c>
      <c r="H90" s="111">
        <f>H89*H81</f>
        <v>170.85319501893173</v>
      </c>
      <c r="I90" s="78"/>
      <c r="J90" s="147" t="s">
        <v>198</v>
      </c>
      <c r="K90" s="148"/>
      <c r="L90" s="78"/>
    </row>
    <row r="91" spans="1:12" x14ac:dyDescent="0.2">
      <c r="A91" s="98"/>
      <c r="B91" s="78"/>
      <c r="C91" s="109"/>
      <c r="D91" s="110"/>
      <c r="E91" s="110"/>
      <c r="F91" s="110"/>
      <c r="G91" s="110"/>
      <c r="H91" s="111"/>
      <c r="I91" s="78"/>
      <c r="J91" s="98"/>
      <c r="K91" s="99"/>
      <c r="L91" s="78"/>
    </row>
    <row r="92" spans="1:12" x14ac:dyDescent="0.2">
      <c r="A92" s="98" t="s">
        <v>199</v>
      </c>
      <c r="B92" s="112" t="s">
        <v>200</v>
      </c>
      <c r="C92" s="113" t="s">
        <v>186</v>
      </c>
      <c r="D92" s="114">
        <f>SUM(D90:H90)</f>
        <v>970.74349722208467</v>
      </c>
      <c r="E92" s="110"/>
      <c r="F92" s="110"/>
      <c r="G92" s="110"/>
      <c r="H92" s="111"/>
      <c r="I92" s="78"/>
      <c r="J92" s="147" t="s">
        <v>201</v>
      </c>
      <c r="K92" s="148"/>
      <c r="L92" s="78"/>
    </row>
    <row r="93" spans="1:12" ht="15" thickBot="1" x14ac:dyDescent="0.25">
      <c r="A93" s="115"/>
      <c r="B93" s="96"/>
      <c r="C93" s="116"/>
      <c r="D93" s="96"/>
      <c r="E93" s="96"/>
      <c r="F93" s="96"/>
      <c r="G93" s="96"/>
      <c r="H93" s="117"/>
      <c r="I93" s="78"/>
      <c r="J93" s="95"/>
      <c r="K93" s="117"/>
      <c r="L93" s="78"/>
    </row>
    <row r="94" spans="1:12" x14ac:dyDescent="0.2">
      <c r="A94" s="79"/>
      <c r="B94" s="78"/>
      <c r="C94" s="78"/>
      <c r="D94" s="78"/>
      <c r="E94" s="78"/>
      <c r="F94" s="78"/>
      <c r="G94" s="78"/>
      <c r="H94" s="78"/>
      <c r="I94" s="78"/>
      <c r="J94" s="79"/>
      <c r="K94" s="78"/>
      <c r="L94" s="78"/>
    </row>
    <row r="95" spans="1:12" ht="15" thickBot="1" x14ac:dyDescent="0.25">
      <c r="A95" s="79"/>
      <c r="B95" s="78"/>
      <c r="C95" s="78"/>
      <c r="D95" s="78"/>
      <c r="E95" s="78"/>
      <c r="F95" s="78"/>
      <c r="G95" s="78"/>
      <c r="H95" s="78"/>
      <c r="I95" s="78"/>
      <c r="J95" s="79"/>
      <c r="K95" s="78"/>
      <c r="L95" s="78"/>
    </row>
    <row r="96" spans="1:12" x14ac:dyDescent="0.2">
      <c r="A96" s="149" t="s">
        <v>202</v>
      </c>
      <c r="B96" s="150"/>
      <c r="C96" s="150"/>
      <c r="D96" s="150"/>
      <c r="E96" s="150"/>
      <c r="F96" s="150"/>
      <c r="G96" s="150"/>
      <c r="H96" s="151"/>
      <c r="I96" s="78"/>
      <c r="J96" s="79"/>
      <c r="K96" s="78"/>
      <c r="L96" s="78"/>
    </row>
    <row r="97" spans="1:12" x14ac:dyDescent="0.2">
      <c r="A97" s="152"/>
      <c r="B97" s="153"/>
      <c r="C97" s="153"/>
      <c r="D97" s="153"/>
      <c r="E97" s="153"/>
      <c r="F97" s="153"/>
      <c r="G97" s="153"/>
      <c r="H97" s="154"/>
      <c r="J97" s="78"/>
      <c r="K97" s="79"/>
      <c r="L97" s="78"/>
    </row>
    <row r="98" spans="1:12" x14ac:dyDescent="0.2">
      <c r="A98" s="152"/>
      <c r="B98" s="153"/>
      <c r="C98" s="153"/>
      <c r="D98" s="153"/>
      <c r="E98" s="153"/>
      <c r="F98" s="153"/>
      <c r="G98" s="153"/>
      <c r="H98" s="154"/>
    </row>
    <row r="99" spans="1:12" x14ac:dyDescent="0.2">
      <c r="A99" s="152"/>
      <c r="B99" s="153"/>
      <c r="C99" s="153"/>
      <c r="D99" s="153"/>
      <c r="E99" s="153"/>
      <c r="F99" s="153"/>
      <c r="G99" s="153"/>
      <c r="H99" s="154"/>
    </row>
    <row r="100" spans="1:12" x14ac:dyDescent="0.2">
      <c r="A100" s="152"/>
      <c r="B100" s="153"/>
      <c r="C100" s="153"/>
      <c r="D100" s="153"/>
      <c r="E100" s="153"/>
      <c r="F100" s="153"/>
      <c r="G100" s="153"/>
      <c r="H100" s="154"/>
    </row>
    <row r="101" spans="1:12" x14ac:dyDescent="0.2">
      <c r="A101" s="152"/>
      <c r="B101" s="153"/>
      <c r="C101" s="153"/>
      <c r="D101" s="153"/>
      <c r="E101" s="153"/>
      <c r="F101" s="153"/>
      <c r="G101" s="153"/>
      <c r="H101" s="154"/>
    </row>
    <row r="102" spans="1:12" x14ac:dyDescent="0.2">
      <c r="A102" s="152"/>
      <c r="B102" s="153"/>
      <c r="C102" s="153"/>
      <c r="D102" s="153"/>
      <c r="E102" s="153"/>
      <c r="F102" s="153"/>
      <c r="G102" s="153"/>
      <c r="H102" s="154"/>
    </row>
    <row r="103" spans="1:12" x14ac:dyDescent="0.2">
      <c r="A103" s="152"/>
      <c r="B103" s="153"/>
      <c r="C103" s="153"/>
      <c r="D103" s="153"/>
      <c r="E103" s="153"/>
      <c r="F103" s="153"/>
      <c r="G103" s="153"/>
      <c r="H103" s="154"/>
    </row>
    <row r="104" spans="1:12" x14ac:dyDescent="0.2">
      <c r="A104" s="152"/>
      <c r="B104" s="153"/>
      <c r="C104" s="153"/>
      <c r="D104" s="153"/>
      <c r="E104" s="153"/>
      <c r="F104" s="153"/>
      <c r="G104" s="153"/>
      <c r="H104" s="154"/>
    </row>
    <row r="105" spans="1:12" x14ac:dyDescent="0.2">
      <c r="A105" s="152"/>
      <c r="B105" s="153"/>
      <c r="C105" s="153"/>
      <c r="D105" s="153"/>
      <c r="E105" s="153"/>
      <c r="F105" s="153"/>
      <c r="G105" s="153"/>
      <c r="H105" s="154"/>
    </row>
    <row r="106" spans="1:12" x14ac:dyDescent="0.2">
      <c r="A106" s="152"/>
      <c r="B106" s="153"/>
      <c r="C106" s="153"/>
      <c r="D106" s="153"/>
      <c r="E106" s="153"/>
      <c r="F106" s="153"/>
      <c r="G106" s="153"/>
      <c r="H106" s="154"/>
    </row>
    <row r="107" spans="1:12" x14ac:dyDescent="0.2">
      <c r="A107" s="152"/>
      <c r="B107" s="153"/>
      <c r="C107" s="153"/>
      <c r="D107" s="153"/>
      <c r="E107" s="153"/>
      <c r="F107" s="153"/>
      <c r="G107" s="153"/>
      <c r="H107" s="154"/>
    </row>
    <row r="108" spans="1:12" x14ac:dyDescent="0.2">
      <c r="A108" s="152"/>
      <c r="B108" s="153"/>
      <c r="C108" s="153"/>
      <c r="D108" s="153"/>
      <c r="E108" s="153"/>
      <c r="F108" s="153"/>
      <c r="G108" s="153"/>
      <c r="H108" s="154"/>
    </row>
    <row r="109" spans="1:12" x14ac:dyDescent="0.2">
      <c r="A109" s="152"/>
      <c r="B109" s="153"/>
      <c r="C109" s="153"/>
      <c r="D109" s="153"/>
      <c r="E109" s="153"/>
      <c r="F109" s="153"/>
      <c r="G109" s="153"/>
      <c r="H109" s="154"/>
    </row>
    <row r="110" spans="1:12" x14ac:dyDescent="0.2">
      <c r="A110" s="152"/>
      <c r="B110" s="153"/>
      <c r="C110" s="153"/>
      <c r="D110" s="153"/>
      <c r="E110" s="153"/>
      <c r="F110" s="153"/>
      <c r="G110" s="153"/>
      <c r="H110" s="154"/>
    </row>
    <row r="111" spans="1:12" x14ac:dyDescent="0.2">
      <c r="A111" s="152"/>
      <c r="B111" s="153"/>
      <c r="C111" s="153"/>
      <c r="D111" s="153"/>
      <c r="E111" s="153"/>
      <c r="F111" s="153"/>
      <c r="G111" s="153"/>
      <c r="H111" s="154"/>
    </row>
    <row r="112" spans="1:12"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x14ac:dyDescent="0.2">
      <c r="A119" s="152"/>
      <c r="B119" s="153"/>
      <c r="C119" s="153"/>
      <c r="D119" s="153"/>
      <c r="E119" s="153"/>
      <c r="F119" s="153"/>
      <c r="G119" s="153"/>
      <c r="H119" s="154"/>
    </row>
    <row r="120" spans="1:8" ht="15" thickBot="1" x14ac:dyDescent="0.25">
      <c r="A120" s="155"/>
      <c r="B120" s="156"/>
      <c r="C120" s="156"/>
      <c r="D120" s="156"/>
      <c r="E120" s="156"/>
      <c r="F120" s="156"/>
      <c r="G120" s="156"/>
      <c r="H120" s="157"/>
    </row>
  </sheetData>
  <mergeCells count="17">
    <mergeCell ref="J87:K87"/>
    <mergeCell ref="A5:B5"/>
    <mergeCell ref="A7:A15"/>
    <mergeCell ref="H15:L15"/>
    <mergeCell ref="H17:L17"/>
    <mergeCell ref="A28:B28"/>
    <mergeCell ref="A30:A66"/>
    <mergeCell ref="A71:B71"/>
    <mergeCell ref="J80:K80"/>
    <mergeCell ref="J81:K81"/>
    <mergeCell ref="J85:K85"/>
    <mergeCell ref="J86:K86"/>
    <mergeCell ref="J88:K88"/>
    <mergeCell ref="J89:K89"/>
    <mergeCell ref="J90:K90"/>
    <mergeCell ref="J92:K92"/>
    <mergeCell ref="A96:H120"/>
  </mergeCells>
  <dataValidations count="4">
    <dataValidation type="list" allowBlank="1" showInputMessage="1" showErrorMessage="1" sqref="E64:E66 D30:D66 D12:D13 D16:D28" xr:uid="{7B89CC4E-5FBA-49DD-9D7B-4741E8CC4A0E}">
      <formula1>Variables</formula1>
    </dataValidation>
    <dataValidation type="list" allowBlank="1" showInputMessage="1" showErrorMessage="1" sqref="G30:G64 G12:G13 G16:G18 G25:G28" xr:uid="{CB11DFE3-89F2-4051-B06F-21649CB27A51}">
      <formula1>"Fixed,Variable"</formula1>
    </dataValidation>
    <dataValidation type="list" allowBlank="1" showInputMessage="1" showErrorMessage="1" sqref="E32:F46" xr:uid="{868747D6-E783-4105-B04C-6AC5DFAD4BA3}">
      <formula1>INDIRECT(IFERROR(RIGHT($B32,LEN($B32)-FIND(" ",$B32)),$B32)&amp;"Subs")</formula1>
    </dataValidation>
    <dataValidation type="list" allowBlank="1" showInputMessage="1" showErrorMessage="1" sqref="E30:F31" xr:uid="{6CBF901B-2932-4C8D-A5A4-6C720C50765C}">
      <formula1>INDIRECT(IFERROR(RIGHT(#REF!,LEN(#REF!)-FIND(" ",#REF!)),#REF!)&amp;"Subs")</formula1>
    </dataValidation>
  </dataValidations>
  <hyperlinks>
    <hyperlink ref="F3" location="'TITLE PAGE'!A1" display="Back to title page" xr:uid="{50E67502-1F1D-4E24-8E40-9C5DC15B04D4}"/>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FA70-8E8F-463D-8BA5-DA71B8814FA6}">
  <dimension ref="A1:CO120"/>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227</v>
      </c>
      <c r="C8" t="s">
        <v>228</v>
      </c>
      <c r="D8" s="27" t="s">
        <v>104</v>
      </c>
      <c r="E8" s="28"/>
      <c r="F8" s="28"/>
      <c r="G8" s="29" t="s">
        <v>105</v>
      </c>
      <c r="H8" s="30"/>
      <c r="I8" s="31"/>
      <c r="J8" s="31"/>
      <c r="K8" s="31"/>
      <c r="L8" s="31"/>
      <c r="M8" s="32"/>
      <c r="N8" s="118">
        <f>('[1]2030 onwards to 2080'!$E$27/5/1000000)*'[1]2030 onwards to 2080'!$H$4</f>
        <v>8.7950998967171456E-2</v>
      </c>
      <c r="O8" s="118">
        <f>('[1]2030 onwards to 2080'!$E$27/5/1000000)*'[1]2030 onwards to 2080'!$H$4</f>
        <v>8.7950998967171456E-2</v>
      </c>
      <c r="P8" s="118">
        <f>('[1]2030 onwards to 2080'!$E$27/5/1000000)*'[1]2030 onwards to 2080'!$H$4</f>
        <v>8.7950998967171456E-2</v>
      </c>
      <c r="Q8" s="118">
        <f>('[1]2030 onwards to 2080'!$E$27/5/1000000)*'[1]2030 onwards to 2080'!$H$4</f>
        <v>8.7950998967171456E-2</v>
      </c>
      <c r="R8" s="118">
        <f>('[1]2030 onwards to 2080'!$E$27/5/1000000)*'[1]2030 onwards to 2080'!$H$4</f>
        <v>8.7950998967171456E-2</v>
      </c>
      <c r="S8" s="118">
        <f>('[1]2030 onwards to 2080'!$J$27/5/1000000)*'[1]2030 onwards to 2080'!$H$4</f>
        <v>8.1794429039469443E-2</v>
      </c>
      <c r="T8" s="118">
        <f>('[1]2030 onwards to 2080'!$J$27/5/1000000)*'[1]2030 onwards to 2080'!$H$4</f>
        <v>8.1794429039469443E-2</v>
      </c>
      <c r="U8" s="118">
        <f>('[1]2030 onwards to 2080'!$J$27/5/1000000)*'[1]2030 onwards to 2080'!$H$4</f>
        <v>8.1794429039469443E-2</v>
      </c>
      <c r="V8" s="118">
        <f>('[1]2030 onwards to 2080'!$J$27/5/1000000)*'[1]2030 onwards to 2080'!$H$4</f>
        <v>8.1794429039469443E-2</v>
      </c>
      <c r="W8" s="118">
        <f>('[1]2030 onwards to 2080'!$J$27/5/1000000)*'[1]2030 onwards to 2080'!$H$4</f>
        <v>8.1794429039469443E-2</v>
      </c>
      <c r="X8" s="118">
        <f>('[1]2030 onwards to 2080'!$P$27/5/1000000)*'[1]2030 onwards to 2080'!$H$4</f>
        <v>7.6068819006706576E-2</v>
      </c>
      <c r="Y8" s="118">
        <f>('[1]2030 onwards to 2080'!$P$27/5/1000000)*'[1]2030 onwards to 2080'!$H$4</f>
        <v>7.6068819006706576E-2</v>
      </c>
      <c r="Z8" s="118">
        <f>('[1]2030 onwards to 2080'!$P$27/5/1000000)*'[1]2030 onwards to 2080'!$H$4</f>
        <v>7.6068819006706576E-2</v>
      </c>
      <c r="AA8" s="118">
        <f>('[1]2030 onwards to 2080'!$P$27/5/1000000)*'[1]2030 onwards to 2080'!$H$4</f>
        <v>7.6068819006706576E-2</v>
      </c>
      <c r="AB8" s="118">
        <f>('[1]2030 onwards to 2080'!$P$27/5/1000000)*'[1]2030 onwards to 2080'!$H$4</f>
        <v>7.6068819006706576E-2</v>
      </c>
      <c r="AC8" s="118">
        <f>('[1]2030 onwards to 2080'!$V$27/5/1000000)*'[1]2030 onwards to 2080'!$H$4</f>
        <v>7.226537805637126E-2</v>
      </c>
      <c r="AD8" s="118">
        <f>('[1]2030 onwards to 2080'!$V$27/5/1000000)*'[1]2030 onwards to 2080'!$H$4</f>
        <v>7.226537805637126E-2</v>
      </c>
      <c r="AE8" s="118">
        <f>('[1]2030 onwards to 2080'!$V$27/5/1000000)*'[1]2030 onwards to 2080'!$H$4</f>
        <v>7.226537805637126E-2</v>
      </c>
      <c r="AF8" s="118">
        <f>('[1]2030 onwards to 2080'!$V$27/5/1000000)*'[1]2030 onwards to 2080'!$H$4</f>
        <v>7.226537805637126E-2</v>
      </c>
      <c r="AG8" s="118">
        <f>('[1]2030 onwards to 2080'!$V$27/5/1000000)*'[1]2030 onwards to 2080'!$H$4</f>
        <v>7.226537805637126E-2</v>
      </c>
      <c r="AH8" s="118">
        <f>('[1]2030 onwards to 2080'!$AB$27/5/1000000)*'[1]2030 onwards to 2080'!$H$4</f>
        <v>6.9374762934116402E-2</v>
      </c>
      <c r="AI8" s="118">
        <f>('[1]2030 onwards to 2080'!$AB$27/5/1000000)*'[1]2030 onwards to 2080'!$H$4</f>
        <v>6.9374762934116402E-2</v>
      </c>
      <c r="AJ8" s="118">
        <f>('[1]2030 onwards to 2080'!$AB$27/5/1000000)*'[1]2030 onwards to 2080'!$H$4</f>
        <v>6.9374762934116402E-2</v>
      </c>
      <c r="AK8" s="118">
        <f>('[1]2030 onwards to 2080'!$AB$27/5/1000000)*'[1]2030 onwards to 2080'!$H$4</f>
        <v>6.9374762934116402E-2</v>
      </c>
      <c r="AL8" s="118">
        <f>('[1]2030 onwards to 2080'!$AB$27/5/1000000)*'[1]2030 onwards to 2080'!$H$4</f>
        <v>6.9374762934116402E-2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2"/>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2"/>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2"/>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2"/>
      <c r="N14" s="41">
        <f>IF((N8+N9)*N11&lt;&gt;0,(N8+N9)*N11,"")</f>
        <v>8.4976810596300925E-2</v>
      </c>
      <c r="O14" s="41">
        <f t="shared" ref="O14:BQ14" si="3">IF((O8+O9)*O11&lt;&gt;0,(O8+O9)*O11,"")</f>
        <v>8.4976810596300925E-2</v>
      </c>
      <c r="P14" s="41">
        <f t="shared" si="3"/>
        <v>8.4976810596300925E-2</v>
      </c>
      <c r="Q14" s="41">
        <f>IF((Q8+Q9)*Q11&lt;&gt;0,(Q8+Q9)*Q11,"")</f>
        <v>8.4976810596300925E-2</v>
      </c>
      <c r="R14" s="41">
        <f t="shared" si="3"/>
        <v>8.4976810596300925E-2</v>
      </c>
      <c r="S14" s="41">
        <f t="shared" si="3"/>
        <v>7.9028433854559849E-2</v>
      </c>
      <c r="T14" s="41">
        <f>IF((T8+T9)*T11&lt;&gt;0,(T8+T9)*T11,"")</f>
        <v>7.9028433854559849E-2</v>
      </c>
      <c r="U14" s="41">
        <f t="shared" si="3"/>
        <v>7.9028433854559849E-2</v>
      </c>
      <c r="V14" s="41">
        <f t="shared" si="3"/>
        <v>7.9028433854559849E-2</v>
      </c>
      <c r="W14" s="41">
        <f t="shared" si="3"/>
        <v>7.9028433854559849E-2</v>
      </c>
      <c r="X14" s="41">
        <f t="shared" si="3"/>
        <v>7.3496443484740659E-2</v>
      </c>
      <c r="Y14" s="41">
        <f t="shared" si="3"/>
        <v>7.3496443484740659E-2</v>
      </c>
      <c r="Z14" s="41">
        <f t="shared" si="3"/>
        <v>7.3496443484740659E-2</v>
      </c>
      <c r="AA14" s="41">
        <f t="shared" si="3"/>
        <v>7.3496443484740659E-2</v>
      </c>
      <c r="AB14" s="41">
        <f t="shared" si="3"/>
        <v>7.3496443484740659E-2</v>
      </c>
      <c r="AC14" s="41">
        <f t="shared" si="3"/>
        <v>6.9821621310503637E-2</v>
      </c>
      <c r="AD14" s="41">
        <f t="shared" si="3"/>
        <v>6.9821621310503637E-2</v>
      </c>
      <c r="AE14" s="41">
        <f t="shared" si="3"/>
        <v>6.9821621310503637E-2</v>
      </c>
      <c r="AF14" s="41">
        <f t="shared" si="3"/>
        <v>6.9821621310503637E-2</v>
      </c>
      <c r="AG14" s="41">
        <f t="shared" si="3"/>
        <v>6.9821621310503637E-2</v>
      </c>
      <c r="AH14" s="41">
        <f t="shared" si="3"/>
        <v>6.7028756458083483E-2</v>
      </c>
      <c r="AI14" s="41">
        <f t="shared" si="3"/>
        <v>6.7028756458083483E-2</v>
      </c>
      <c r="AJ14" s="41">
        <f t="shared" si="3"/>
        <v>6.7028756458083483E-2</v>
      </c>
      <c r="AK14" s="41">
        <f t="shared" si="3"/>
        <v>6.7028756458083483E-2</v>
      </c>
      <c r="AL14" s="41">
        <f t="shared" si="3"/>
        <v>6.7028756458083483E-2</v>
      </c>
      <c r="AM14" s="41" t="str">
        <f>IF((AM8+AM9)*AM11&lt;&gt;0,(AM8+AM9)*AM11,"")</f>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ref="BR14:BT14" si="4">IF((DF8+BR9)*BR11&lt;&gt;0,(DF8+BR9)*BR11,"")</f>
        <v/>
      </c>
      <c r="BS14" s="41" t="str">
        <f t="shared" si="4"/>
        <v/>
      </c>
      <c r="BT14" s="41" t="str">
        <f t="shared" si="4"/>
        <v/>
      </c>
      <c r="BU14" s="41" t="str">
        <f>IF((BP8+BU9)*BU11&lt;&gt;0,(BP8+BU9)*BU11,"")</f>
        <v/>
      </c>
      <c r="BV14" s="41" t="str">
        <f t="shared" ref="BV14:CO14" si="5">IF((BV8+BV9)*BV11&lt;&gt;0,(BV8+BV9)*BV11,"")</f>
        <v/>
      </c>
      <c r="BW14" s="41" t="str">
        <f t="shared" si="5"/>
        <v/>
      </c>
      <c r="BX14" s="41" t="str">
        <f t="shared" si="5"/>
        <v/>
      </c>
      <c r="BY14" s="41" t="str">
        <f t="shared" si="5"/>
        <v/>
      </c>
      <c r="BZ14" s="41" t="str">
        <f t="shared" si="5"/>
        <v/>
      </c>
      <c r="CA14" s="41" t="str">
        <f t="shared" si="5"/>
        <v/>
      </c>
      <c r="CB14" s="41" t="str">
        <f t="shared" si="5"/>
        <v/>
      </c>
      <c r="CC14" s="41" t="str">
        <f t="shared" si="5"/>
        <v/>
      </c>
      <c r="CD14" s="41" t="str">
        <f t="shared" si="5"/>
        <v/>
      </c>
      <c r="CE14" s="41" t="str">
        <f t="shared" si="5"/>
        <v/>
      </c>
      <c r="CF14" s="41" t="str">
        <f t="shared" si="5"/>
        <v/>
      </c>
      <c r="CG14" s="41" t="str">
        <f t="shared" si="5"/>
        <v/>
      </c>
      <c r="CH14" s="41" t="str">
        <f t="shared" si="5"/>
        <v/>
      </c>
      <c r="CI14" s="41" t="str">
        <f t="shared" si="5"/>
        <v/>
      </c>
      <c r="CJ14" s="41" t="str">
        <f t="shared" si="5"/>
        <v/>
      </c>
      <c r="CK14" s="41" t="str">
        <f t="shared" si="5"/>
        <v/>
      </c>
      <c r="CL14" s="41" t="str">
        <f t="shared" si="5"/>
        <v/>
      </c>
      <c r="CM14" s="41" t="str">
        <f t="shared" si="5"/>
        <v/>
      </c>
      <c r="CN14" s="41" t="str">
        <f t="shared" si="5"/>
        <v/>
      </c>
      <c r="CO14" s="42" t="str">
        <f t="shared" si="5"/>
        <v/>
      </c>
    </row>
    <row r="15" spans="1:93" s="43" customFormat="1" ht="15.75" thickBot="1" x14ac:dyDescent="0.25">
      <c r="A15" s="162"/>
      <c r="B15" s="36"/>
      <c r="C15" s="37"/>
      <c r="D15" s="38" t="s">
        <v>114</v>
      </c>
      <c r="E15" s="37"/>
      <c r="F15" s="37"/>
      <c r="G15" s="37" t="s">
        <v>101</v>
      </c>
      <c r="H15" s="163">
        <f>IF(SUM($M$14:$CO$14)&lt;&gt;0,SUM($M$14:$CO$14),"")</f>
        <v>1.8717603285209425</v>
      </c>
      <c r="I15" s="164"/>
      <c r="J15" s="164"/>
      <c r="K15" s="164"/>
      <c r="L15" s="165"/>
    </row>
    <row r="16" spans="1:93" s="43" customFormat="1" ht="15.75" thickBot="1" x14ac:dyDescent="0.25">
      <c r="A16" s="44"/>
      <c r="B16" s="45"/>
      <c r="C16" s="45"/>
      <c r="D16" s="46"/>
      <c r="E16" s="45"/>
      <c r="F16" s="45"/>
      <c r="G16" s="45"/>
      <c r="H16" s="47">
        <f>H15</f>
        <v>1.8717603285209425</v>
      </c>
      <c r="I16" s="48"/>
    </row>
    <row r="17" spans="1:93" s="43" customFormat="1" ht="15.75" thickBot="1" x14ac:dyDescent="0.25">
      <c r="A17" s="44"/>
      <c r="B17" s="45"/>
      <c r="C17" s="45"/>
      <c r="D17" s="46"/>
      <c r="E17" s="45"/>
      <c r="F17" s="45"/>
      <c r="G17" s="45"/>
      <c r="H17" s="163">
        <f>IF(SUM($M$14:$AL$14)&lt;&gt;0,SUM($M$14:$AL$14),"")</f>
        <v>1.8717603285209425</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1.8717603285209425</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6">+O7+N22</f>
        <v>0</v>
      </c>
      <c r="P20" s="134">
        <f t="shared" si="6"/>
        <v>0</v>
      </c>
      <c r="Q20" s="134">
        <f t="shared" si="6"/>
        <v>0</v>
      </c>
      <c r="R20" s="134">
        <f t="shared" si="6"/>
        <v>0</v>
      </c>
      <c r="S20" s="134">
        <f t="shared" si="6"/>
        <v>0</v>
      </c>
      <c r="T20" s="134">
        <f t="shared" si="6"/>
        <v>0</v>
      </c>
      <c r="U20" s="134">
        <f t="shared" si="6"/>
        <v>0</v>
      </c>
      <c r="V20" s="134">
        <f t="shared" si="6"/>
        <v>0</v>
      </c>
      <c r="W20" s="134">
        <f t="shared" si="6"/>
        <v>0</v>
      </c>
      <c r="X20" s="134">
        <f t="shared" si="6"/>
        <v>0</v>
      </c>
      <c r="Y20" s="134">
        <f t="shared" si="6"/>
        <v>0</v>
      </c>
      <c r="Z20" s="134">
        <f t="shared" si="6"/>
        <v>0</v>
      </c>
      <c r="AA20" s="134">
        <f t="shared" si="6"/>
        <v>0</v>
      </c>
      <c r="AB20" s="134">
        <f t="shared" si="6"/>
        <v>0</v>
      </c>
      <c r="AC20" s="134">
        <f t="shared" si="6"/>
        <v>0</v>
      </c>
      <c r="AD20" s="134">
        <f t="shared" si="6"/>
        <v>0</v>
      </c>
      <c r="AE20" s="134">
        <f t="shared" si="6"/>
        <v>0</v>
      </c>
      <c r="AF20" s="134">
        <f t="shared" si="6"/>
        <v>0</v>
      </c>
      <c r="AG20" s="134">
        <f t="shared" si="6"/>
        <v>0</v>
      </c>
      <c r="AH20" s="134">
        <f t="shared" si="6"/>
        <v>0</v>
      </c>
      <c r="AI20" s="134">
        <f t="shared" si="6"/>
        <v>0</v>
      </c>
      <c r="AJ20" s="134">
        <f t="shared" si="6"/>
        <v>0</v>
      </c>
      <c r="AK20" s="134">
        <f t="shared" si="6"/>
        <v>0</v>
      </c>
      <c r="AL20" s="134">
        <f t="shared" si="6"/>
        <v>0</v>
      </c>
      <c r="AM20" s="134">
        <f t="shared" si="6"/>
        <v>0</v>
      </c>
      <c r="AN20" s="134">
        <f t="shared" si="6"/>
        <v>0</v>
      </c>
      <c r="AO20" s="134">
        <f t="shared" si="6"/>
        <v>0</v>
      </c>
      <c r="AP20" s="134">
        <f t="shared" si="6"/>
        <v>0</v>
      </c>
      <c r="AQ20" s="134">
        <f t="shared" si="6"/>
        <v>0</v>
      </c>
      <c r="AR20" s="134">
        <f t="shared" si="6"/>
        <v>0</v>
      </c>
      <c r="AS20" s="134">
        <f t="shared" si="6"/>
        <v>0</v>
      </c>
      <c r="AT20" s="134">
        <f t="shared" si="6"/>
        <v>0</v>
      </c>
      <c r="AU20" s="134">
        <f t="shared" si="6"/>
        <v>0</v>
      </c>
      <c r="AV20" s="134">
        <f t="shared" si="6"/>
        <v>0</v>
      </c>
      <c r="AW20" s="134">
        <f t="shared" si="6"/>
        <v>0</v>
      </c>
      <c r="AX20" s="134">
        <f t="shared" si="6"/>
        <v>0</v>
      </c>
      <c r="AY20" s="134">
        <f t="shared" si="6"/>
        <v>0</v>
      </c>
      <c r="AZ20" s="134">
        <f t="shared" si="6"/>
        <v>0</v>
      </c>
      <c r="BA20" s="134">
        <f t="shared" si="6"/>
        <v>0</v>
      </c>
      <c r="BB20" s="134">
        <f t="shared" si="6"/>
        <v>0</v>
      </c>
      <c r="BC20" s="134">
        <f t="shared" si="6"/>
        <v>0</v>
      </c>
      <c r="BD20" s="134">
        <f t="shared" si="6"/>
        <v>0</v>
      </c>
      <c r="BE20" s="134">
        <f t="shared" si="6"/>
        <v>0</v>
      </c>
      <c r="BF20" s="134">
        <f t="shared" si="6"/>
        <v>0</v>
      </c>
      <c r="BG20" s="134">
        <f t="shared" si="6"/>
        <v>0</v>
      </c>
      <c r="BH20" s="134">
        <f t="shared" si="6"/>
        <v>0</v>
      </c>
      <c r="BI20" s="134">
        <f t="shared" si="6"/>
        <v>0</v>
      </c>
      <c r="BJ20" s="134">
        <f t="shared" si="6"/>
        <v>0</v>
      </c>
      <c r="BK20" s="134">
        <f t="shared" si="6"/>
        <v>0</v>
      </c>
      <c r="BL20" s="134">
        <f t="shared" si="6"/>
        <v>0</v>
      </c>
      <c r="BM20" s="134">
        <f t="shared" si="6"/>
        <v>0</v>
      </c>
      <c r="BN20" s="134">
        <f t="shared" si="6"/>
        <v>0</v>
      </c>
      <c r="BO20" s="134">
        <f t="shared" si="6"/>
        <v>0</v>
      </c>
      <c r="BP20" s="134">
        <f t="shared" si="6"/>
        <v>0</v>
      </c>
      <c r="BQ20" s="134">
        <f t="shared" si="6"/>
        <v>0</v>
      </c>
      <c r="BR20" s="134">
        <f t="shared" si="6"/>
        <v>0</v>
      </c>
      <c r="BS20" s="134">
        <f t="shared" si="6"/>
        <v>0</v>
      </c>
      <c r="BT20" s="134">
        <f t="shared" si="6"/>
        <v>0</v>
      </c>
      <c r="BU20" s="134">
        <f t="shared" si="6"/>
        <v>0</v>
      </c>
      <c r="BV20" s="134">
        <f t="shared" si="6"/>
        <v>0</v>
      </c>
      <c r="BW20" s="134">
        <f t="shared" si="6"/>
        <v>0</v>
      </c>
      <c r="BX20" s="134">
        <f t="shared" si="6"/>
        <v>0</v>
      </c>
      <c r="BY20" s="134">
        <f t="shared" si="6"/>
        <v>0</v>
      </c>
      <c r="BZ20" s="134">
        <f t="shared" si="6"/>
        <v>0</v>
      </c>
      <c r="CA20" s="134">
        <f t="shared" ref="CA20:CO20" si="7">+CA7+BZ22</f>
        <v>0</v>
      </c>
      <c r="CB20" s="134">
        <f t="shared" si="7"/>
        <v>0</v>
      </c>
      <c r="CC20" s="134">
        <f t="shared" si="7"/>
        <v>0</v>
      </c>
      <c r="CD20" s="134">
        <f t="shared" si="7"/>
        <v>0</v>
      </c>
      <c r="CE20" s="134">
        <f t="shared" si="7"/>
        <v>0</v>
      </c>
      <c r="CF20" s="134">
        <f t="shared" si="7"/>
        <v>0</v>
      </c>
      <c r="CG20" s="134">
        <f t="shared" si="7"/>
        <v>0</v>
      </c>
      <c r="CH20" s="134">
        <f t="shared" si="7"/>
        <v>0</v>
      </c>
      <c r="CI20" s="134">
        <f t="shared" si="7"/>
        <v>0</v>
      </c>
      <c r="CJ20" s="134">
        <f t="shared" si="7"/>
        <v>0</v>
      </c>
      <c r="CK20" s="134">
        <f t="shared" si="7"/>
        <v>0</v>
      </c>
      <c r="CL20" s="134">
        <f t="shared" si="7"/>
        <v>0</v>
      </c>
      <c r="CM20" s="134">
        <f t="shared" si="7"/>
        <v>0</v>
      </c>
      <c r="CN20" s="134">
        <f t="shared" si="7"/>
        <v>0</v>
      </c>
      <c r="CO20" s="134">
        <f t="shared" si="7"/>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8">MIN(IF(N20=0,0,+N7/$F21)+M21,N20)</f>
        <v>0</v>
      </c>
      <c r="O21" s="135">
        <f t="shared" si="8"/>
        <v>0</v>
      </c>
      <c r="P21" s="135">
        <f t="shared" si="8"/>
        <v>0</v>
      </c>
      <c r="Q21" s="135">
        <f t="shared" si="8"/>
        <v>0</v>
      </c>
      <c r="R21" s="135">
        <f t="shared" si="8"/>
        <v>0</v>
      </c>
      <c r="S21" s="135">
        <f t="shared" si="8"/>
        <v>0</v>
      </c>
      <c r="T21" s="135">
        <f t="shared" si="8"/>
        <v>0</v>
      </c>
      <c r="U21" s="135">
        <f t="shared" si="8"/>
        <v>0</v>
      </c>
      <c r="V21" s="135">
        <f t="shared" si="8"/>
        <v>0</v>
      </c>
      <c r="W21" s="135">
        <f t="shared" si="8"/>
        <v>0</v>
      </c>
      <c r="X21" s="135">
        <f t="shared" si="8"/>
        <v>0</v>
      </c>
      <c r="Y21" s="135">
        <f t="shared" si="8"/>
        <v>0</v>
      </c>
      <c r="Z21" s="135">
        <f t="shared" si="8"/>
        <v>0</v>
      </c>
      <c r="AA21" s="135">
        <f t="shared" si="8"/>
        <v>0</v>
      </c>
      <c r="AB21" s="135">
        <f t="shared" si="8"/>
        <v>0</v>
      </c>
      <c r="AC21" s="135">
        <f t="shared" si="8"/>
        <v>0</v>
      </c>
      <c r="AD21" s="135">
        <f t="shared" si="8"/>
        <v>0</v>
      </c>
      <c r="AE21" s="135">
        <f t="shared" si="8"/>
        <v>0</v>
      </c>
      <c r="AF21" s="135">
        <f t="shared" si="8"/>
        <v>0</v>
      </c>
      <c r="AG21" s="135">
        <f t="shared" si="8"/>
        <v>0</v>
      </c>
      <c r="AH21" s="135">
        <f t="shared" si="8"/>
        <v>0</v>
      </c>
      <c r="AI21" s="135">
        <f t="shared" si="8"/>
        <v>0</v>
      </c>
      <c r="AJ21" s="135">
        <f t="shared" si="8"/>
        <v>0</v>
      </c>
      <c r="AK21" s="135">
        <f t="shared" si="8"/>
        <v>0</v>
      </c>
      <c r="AL21" s="135">
        <f t="shared" si="8"/>
        <v>0</v>
      </c>
      <c r="AM21" s="135">
        <f t="shared" si="8"/>
        <v>0</v>
      </c>
      <c r="AN21" s="135">
        <f t="shared" si="8"/>
        <v>0</v>
      </c>
      <c r="AO21" s="135">
        <f t="shared" si="8"/>
        <v>0</v>
      </c>
      <c r="AP21" s="135">
        <f t="shared" si="8"/>
        <v>0</v>
      </c>
      <c r="AQ21" s="135">
        <f t="shared" si="8"/>
        <v>0</v>
      </c>
      <c r="AR21" s="135">
        <f t="shared" si="8"/>
        <v>0</v>
      </c>
      <c r="AS21" s="135">
        <f t="shared" si="8"/>
        <v>0</v>
      </c>
      <c r="AT21" s="135">
        <f t="shared" si="8"/>
        <v>0</v>
      </c>
      <c r="AU21" s="135">
        <f t="shared" si="8"/>
        <v>0</v>
      </c>
      <c r="AV21" s="135">
        <f t="shared" si="8"/>
        <v>0</v>
      </c>
      <c r="AW21" s="135">
        <f t="shared" si="8"/>
        <v>0</v>
      </c>
      <c r="AX21" s="135">
        <f t="shared" si="8"/>
        <v>0</v>
      </c>
      <c r="AY21" s="135">
        <f t="shared" si="8"/>
        <v>0</v>
      </c>
      <c r="AZ21" s="135">
        <f t="shared" si="8"/>
        <v>0</v>
      </c>
      <c r="BA21" s="135">
        <f t="shared" si="8"/>
        <v>0</v>
      </c>
      <c r="BB21" s="135">
        <f t="shared" si="8"/>
        <v>0</v>
      </c>
      <c r="BC21" s="135">
        <f t="shared" si="8"/>
        <v>0</v>
      </c>
      <c r="BD21" s="135">
        <f t="shared" si="8"/>
        <v>0</v>
      </c>
      <c r="BE21" s="135">
        <f t="shared" si="8"/>
        <v>0</v>
      </c>
      <c r="BF21" s="135">
        <f t="shared" si="8"/>
        <v>0</v>
      </c>
      <c r="BG21" s="135">
        <f t="shared" si="8"/>
        <v>0</v>
      </c>
      <c r="BH21" s="135">
        <f t="shared" si="8"/>
        <v>0</v>
      </c>
      <c r="BI21" s="135">
        <f t="shared" si="8"/>
        <v>0</v>
      </c>
      <c r="BJ21" s="135">
        <f t="shared" si="8"/>
        <v>0</v>
      </c>
      <c r="BK21" s="135">
        <f t="shared" si="8"/>
        <v>0</v>
      </c>
      <c r="BL21" s="135">
        <f t="shared" si="8"/>
        <v>0</v>
      </c>
      <c r="BM21" s="135">
        <f t="shared" si="8"/>
        <v>0</v>
      </c>
      <c r="BN21" s="135">
        <f t="shared" si="8"/>
        <v>0</v>
      </c>
      <c r="BO21" s="135">
        <f t="shared" si="8"/>
        <v>0</v>
      </c>
      <c r="BP21" s="135">
        <f t="shared" si="8"/>
        <v>0</v>
      </c>
      <c r="BQ21" s="135">
        <f t="shared" si="8"/>
        <v>0</v>
      </c>
      <c r="BR21" s="135">
        <f t="shared" si="8"/>
        <v>0</v>
      </c>
      <c r="BS21" s="135">
        <f t="shared" si="8"/>
        <v>0</v>
      </c>
      <c r="BT21" s="135">
        <f t="shared" si="8"/>
        <v>0</v>
      </c>
      <c r="BU21" s="135">
        <f t="shared" si="8"/>
        <v>0</v>
      </c>
      <c r="BV21" s="135">
        <f t="shared" si="8"/>
        <v>0</v>
      </c>
      <c r="BW21" s="135">
        <f t="shared" si="8"/>
        <v>0</v>
      </c>
      <c r="BX21" s="135">
        <f t="shared" si="8"/>
        <v>0</v>
      </c>
      <c r="BY21" s="135">
        <f t="shared" si="8"/>
        <v>0</v>
      </c>
      <c r="BZ21" s="135">
        <f t="shared" ref="BZ21:CO21" si="9">MIN(IF(BZ20=0,0,+BZ7/$F21)+BY21,BZ20)</f>
        <v>0</v>
      </c>
      <c r="CA21" s="135">
        <f t="shared" si="9"/>
        <v>0</v>
      </c>
      <c r="CB21" s="135">
        <f t="shared" si="9"/>
        <v>0</v>
      </c>
      <c r="CC21" s="135">
        <f t="shared" si="9"/>
        <v>0</v>
      </c>
      <c r="CD21" s="135">
        <f t="shared" si="9"/>
        <v>0</v>
      </c>
      <c r="CE21" s="135">
        <f t="shared" si="9"/>
        <v>0</v>
      </c>
      <c r="CF21" s="135">
        <f t="shared" si="9"/>
        <v>0</v>
      </c>
      <c r="CG21" s="135">
        <f t="shared" si="9"/>
        <v>0</v>
      </c>
      <c r="CH21" s="135">
        <f t="shared" si="9"/>
        <v>0</v>
      </c>
      <c r="CI21" s="135">
        <f t="shared" si="9"/>
        <v>0</v>
      </c>
      <c r="CJ21" s="135">
        <f t="shared" si="9"/>
        <v>0</v>
      </c>
      <c r="CK21" s="135">
        <f t="shared" si="9"/>
        <v>0</v>
      </c>
      <c r="CL21" s="135">
        <f t="shared" si="9"/>
        <v>0</v>
      </c>
      <c r="CM21" s="135">
        <f t="shared" si="9"/>
        <v>0</v>
      </c>
      <c r="CN21" s="135">
        <f t="shared" si="9"/>
        <v>0</v>
      </c>
      <c r="CO21" s="135">
        <f t="shared" si="9"/>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10">+O20-O21</f>
        <v>0</v>
      </c>
      <c r="P22" s="135">
        <f t="shared" si="10"/>
        <v>0</v>
      </c>
      <c r="Q22" s="135">
        <f t="shared" si="10"/>
        <v>0</v>
      </c>
      <c r="R22" s="135">
        <f t="shared" si="10"/>
        <v>0</v>
      </c>
      <c r="S22" s="135">
        <f t="shared" si="10"/>
        <v>0</v>
      </c>
      <c r="T22" s="135">
        <f t="shared" si="10"/>
        <v>0</v>
      </c>
      <c r="U22" s="135">
        <f t="shared" si="10"/>
        <v>0</v>
      </c>
      <c r="V22" s="135">
        <f t="shared" si="10"/>
        <v>0</v>
      </c>
      <c r="W22" s="135">
        <f t="shared" si="10"/>
        <v>0</v>
      </c>
      <c r="X22" s="135">
        <f t="shared" si="10"/>
        <v>0</v>
      </c>
      <c r="Y22" s="135">
        <f t="shared" si="10"/>
        <v>0</v>
      </c>
      <c r="Z22" s="135">
        <f t="shared" si="10"/>
        <v>0</v>
      </c>
      <c r="AA22" s="135">
        <f t="shared" si="10"/>
        <v>0</v>
      </c>
      <c r="AB22" s="135">
        <f t="shared" si="10"/>
        <v>0</v>
      </c>
      <c r="AC22" s="136">
        <f t="shared" si="10"/>
        <v>0</v>
      </c>
      <c r="AD22" s="136">
        <f t="shared" si="10"/>
        <v>0</v>
      </c>
      <c r="AE22" s="136">
        <f t="shared" si="10"/>
        <v>0</v>
      </c>
      <c r="AF22" s="136">
        <f t="shared" si="10"/>
        <v>0</v>
      </c>
      <c r="AG22" s="136">
        <f t="shared" si="10"/>
        <v>0</v>
      </c>
      <c r="AH22" s="136">
        <f t="shared" si="10"/>
        <v>0</v>
      </c>
      <c r="AI22" s="136">
        <f t="shared" si="10"/>
        <v>0</v>
      </c>
      <c r="AJ22" s="136">
        <f t="shared" si="10"/>
        <v>0</v>
      </c>
      <c r="AK22" s="136">
        <f t="shared" si="10"/>
        <v>0</v>
      </c>
      <c r="AL22" s="136">
        <f t="shared" si="10"/>
        <v>0</v>
      </c>
      <c r="AM22" s="136">
        <f t="shared" si="10"/>
        <v>0</v>
      </c>
      <c r="AN22" s="136">
        <f t="shared" si="10"/>
        <v>0</v>
      </c>
      <c r="AO22" s="136">
        <f t="shared" si="10"/>
        <v>0</v>
      </c>
      <c r="AP22" s="136">
        <f t="shared" si="10"/>
        <v>0</v>
      </c>
      <c r="AQ22" s="136">
        <f t="shared" si="10"/>
        <v>0</v>
      </c>
      <c r="AR22" s="136">
        <f t="shared" si="10"/>
        <v>0</v>
      </c>
      <c r="AS22" s="136">
        <f t="shared" si="10"/>
        <v>0</v>
      </c>
      <c r="AT22" s="136">
        <f t="shared" si="10"/>
        <v>0</v>
      </c>
      <c r="AU22" s="136">
        <f t="shared" si="10"/>
        <v>0</v>
      </c>
      <c r="AV22" s="136">
        <f t="shared" si="10"/>
        <v>0</v>
      </c>
      <c r="AW22" s="136">
        <f t="shared" si="10"/>
        <v>0</v>
      </c>
      <c r="AX22" s="136">
        <f t="shared" si="10"/>
        <v>0</v>
      </c>
      <c r="AY22" s="136">
        <f t="shared" si="10"/>
        <v>0</v>
      </c>
      <c r="AZ22" s="136">
        <f t="shared" si="10"/>
        <v>0</v>
      </c>
      <c r="BA22" s="136">
        <f t="shared" si="10"/>
        <v>0</v>
      </c>
      <c r="BB22" s="136">
        <f t="shared" si="10"/>
        <v>0</v>
      </c>
      <c r="BC22" s="136">
        <f t="shared" si="10"/>
        <v>0</v>
      </c>
      <c r="BD22" s="136">
        <f t="shared" si="10"/>
        <v>0</v>
      </c>
      <c r="BE22" s="136">
        <f t="shared" si="10"/>
        <v>0</v>
      </c>
      <c r="BF22" s="136">
        <f t="shared" si="10"/>
        <v>0</v>
      </c>
      <c r="BG22" s="136">
        <f t="shared" si="10"/>
        <v>0</v>
      </c>
      <c r="BH22" s="136">
        <f t="shared" si="10"/>
        <v>0</v>
      </c>
      <c r="BI22" s="136">
        <f t="shared" si="10"/>
        <v>0</v>
      </c>
      <c r="BJ22" s="136">
        <f t="shared" si="10"/>
        <v>0</v>
      </c>
      <c r="BK22" s="136">
        <f t="shared" si="10"/>
        <v>0</v>
      </c>
      <c r="BL22" s="136">
        <f t="shared" si="10"/>
        <v>0</v>
      </c>
      <c r="BM22" s="136">
        <f t="shared" si="10"/>
        <v>0</v>
      </c>
      <c r="BN22" s="136">
        <f t="shared" si="10"/>
        <v>0</v>
      </c>
      <c r="BO22" s="136">
        <f t="shared" si="10"/>
        <v>0</v>
      </c>
      <c r="BP22" s="136">
        <f t="shared" si="10"/>
        <v>0</v>
      </c>
      <c r="BQ22" s="136">
        <f t="shared" si="10"/>
        <v>0</v>
      </c>
      <c r="BR22" s="136">
        <f t="shared" si="10"/>
        <v>0</v>
      </c>
      <c r="BS22" s="136">
        <f t="shared" si="10"/>
        <v>0</v>
      </c>
      <c r="BT22" s="136">
        <f t="shared" si="10"/>
        <v>0</v>
      </c>
      <c r="BU22" s="136">
        <f t="shared" si="10"/>
        <v>0</v>
      </c>
      <c r="BV22" s="136">
        <f t="shared" si="10"/>
        <v>0</v>
      </c>
      <c r="BW22" s="136">
        <f t="shared" si="10"/>
        <v>0</v>
      </c>
      <c r="BX22" s="136">
        <f t="shared" si="10"/>
        <v>0</v>
      </c>
      <c r="BY22" s="136">
        <f t="shared" si="10"/>
        <v>0</v>
      </c>
      <c r="BZ22" s="136">
        <f t="shared" si="10"/>
        <v>0</v>
      </c>
      <c r="CA22" s="136">
        <f t="shared" ref="CA22:CO22" si="11">+CA20-CA21</f>
        <v>0</v>
      </c>
      <c r="CB22" s="136">
        <f t="shared" si="11"/>
        <v>0</v>
      </c>
      <c r="CC22" s="136">
        <f t="shared" si="11"/>
        <v>0</v>
      </c>
      <c r="CD22" s="136">
        <f t="shared" si="11"/>
        <v>0</v>
      </c>
      <c r="CE22" s="136">
        <f t="shared" si="11"/>
        <v>0</v>
      </c>
      <c r="CF22" s="136">
        <f t="shared" si="11"/>
        <v>0</v>
      </c>
      <c r="CG22" s="136">
        <f t="shared" si="11"/>
        <v>0</v>
      </c>
      <c r="CH22" s="136">
        <f t="shared" si="11"/>
        <v>0</v>
      </c>
      <c r="CI22" s="136">
        <f t="shared" si="11"/>
        <v>0</v>
      </c>
      <c r="CJ22" s="136">
        <f t="shared" si="11"/>
        <v>0</v>
      </c>
      <c r="CK22" s="136">
        <f t="shared" si="11"/>
        <v>0</v>
      </c>
      <c r="CL22" s="136">
        <f t="shared" si="11"/>
        <v>0</v>
      </c>
      <c r="CM22" s="136">
        <f t="shared" si="11"/>
        <v>0</v>
      </c>
      <c r="CN22" s="136">
        <f t="shared" si="11"/>
        <v>0</v>
      </c>
      <c r="CO22" s="136">
        <f t="shared" si="11"/>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2">AVERAGE(O20,O22)</f>
        <v>0</v>
      </c>
      <c r="P23" s="135">
        <f t="shared" si="12"/>
        <v>0</v>
      </c>
      <c r="Q23" s="135">
        <f t="shared" si="12"/>
        <v>0</v>
      </c>
      <c r="R23" s="135">
        <f t="shared" si="12"/>
        <v>0</v>
      </c>
      <c r="S23" s="135">
        <f t="shared" si="12"/>
        <v>0</v>
      </c>
      <c r="T23" s="135">
        <f t="shared" si="12"/>
        <v>0</v>
      </c>
      <c r="U23" s="135">
        <f t="shared" si="12"/>
        <v>0</v>
      </c>
      <c r="V23" s="135">
        <f t="shared" si="12"/>
        <v>0</v>
      </c>
      <c r="W23" s="135">
        <f t="shared" si="12"/>
        <v>0</v>
      </c>
      <c r="X23" s="135">
        <f t="shared" si="12"/>
        <v>0</v>
      </c>
      <c r="Y23" s="135">
        <f t="shared" si="12"/>
        <v>0</v>
      </c>
      <c r="Z23" s="135">
        <f t="shared" si="12"/>
        <v>0</v>
      </c>
      <c r="AA23" s="135">
        <f t="shared" si="12"/>
        <v>0</v>
      </c>
      <c r="AB23" s="135">
        <f t="shared" si="12"/>
        <v>0</v>
      </c>
      <c r="AC23" s="136">
        <f t="shared" si="12"/>
        <v>0</v>
      </c>
      <c r="AD23" s="136">
        <f t="shared" si="12"/>
        <v>0</v>
      </c>
      <c r="AE23" s="136">
        <f t="shared" si="12"/>
        <v>0</v>
      </c>
      <c r="AF23" s="136">
        <f t="shared" si="12"/>
        <v>0</v>
      </c>
      <c r="AG23" s="136">
        <f t="shared" si="12"/>
        <v>0</v>
      </c>
      <c r="AH23" s="136">
        <f t="shared" si="12"/>
        <v>0</v>
      </c>
      <c r="AI23" s="136">
        <f t="shared" si="12"/>
        <v>0</v>
      </c>
      <c r="AJ23" s="136">
        <f t="shared" si="12"/>
        <v>0</v>
      </c>
      <c r="AK23" s="136">
        <f t="shared" si="12"/>
        <v>0</v>
      </c>
      <c r="AL23" s="136">
        <f t="shared" si="12"/>
        <v>0</v>
      </c>
      <c r="AM23" s="136">
        <f t="shared" si="12"/>
        <v>0</v>
      </c>
      <c r="AN23" s="136">
        <f t="shared" si="12"/>
        <v>0</v>
      </c>
      <c r="AO23" s="136">
        <f t="shared" si="12"/>
        <v>0</v>
      </c>
      <c r="AP23" s="136">
        <f t="shared" si="12"/>
        <v>0</v>
      </c>
      <c r="AQ23" s="136">
        <f t="shared" si="12"/>
        <v>0</v>
      </c>
      <c r="AR23" s="136">
        <f t="shared" si="12"/>
        <v>0</v>
      </c>
      <c r="AS23" s="136">
        <f t="shared" si="12"/>
        <v>0</v>
      </c>
      <c r="AT23" s="136">
        <f t="shared" si="12"/>
        <v>0</v>
      </c>
      <c r="AU23" s="136">
        <f t="shared" si="12"/>
        <v>0</v>
      </c>
      <c r="AV23" s="136">
        <f t="shared" si="12"/>
        <v>0</v>
      </c>
      <c r="AW23" s="136">
        <f t="shared" si="12"/>
        <v>0</v>
      </c>
      <c r="AX23" s="136">
        <f t="shared" si="12"/>
        <v>0</v>
      </c>
      <c r="AY23" s="136">
        <f t="shared" si="12"/>
        <v>0</v>
      </c>
      <c r="AZ23" s="136">
        <f t="shared" si="12"/>
        <v>0</v>
      </c>
      <c r="BA23" s="136">
        <f t="shared" si="12"/>
        <v>0</v>
      </c>
      <c r="BB23" s="136">
        <f t="shared" si="12"/>
        <v>0</v>
      </c>
      <c r="BC23" s="136">
        <f t="shared" si="12"/>
        <v>0</v>
      </c>
      <c r="BD23" s="136">
        <f t="shared" si="12"/>
        <v>0</v>
      </c>
      <c r="BE23" s="136">
        <f t="shared" si="12"/>
        <v>0</v>
      </c>
      <c r="BF23" s="136">
        <f t="shared" si="12"/>
        <v>0</v>
      </c>
      <c r="BG23" s="136">
        <f t="shared" si="12"/>
        <v>0</v>
      </c>
      <c r="BH23" s="136">
        <f t="shared" si="12"/>
        <v>0</v>
      </c>
      <c r="BI23" s="136">
        <f t="shared" si="12"/>
        <v>0</v>
      </c>
      <c r="BJ23" s="136">
        <f t="shared" si="12"/>
        <v>0</v>
      </c>
      <c r="BK23" s="136">
        <f t="shared" si="12"/>
        <v>0</v>
      </c>
      <c r="BL23" s="136">
        <f t="shared" si="12"/>
        <v>0</v>
      </c>
      <c r="BM23" s="136">
        <f t="shared" si="12"/>
        <v>0</v>
      </c>
      <c r="BN23" s="136">
        <f t="shared" si="12"/>
        <v>0</v>
      </c>
      <c r="BO23" s="136">
        <f t="shared" si="12"/>
        <v>0</v>
      </c>
      <c r="BP23" s="136">
        <f t="shared" si="12"/>
        <v>0</v>
      </c>
      <c r="BQ23" s="136">
        <f t="shared" si="12"/>
        <v>0</v>
      </c>
      <c r="BR23" s="136">
        <f t="shared" si="12"/>
        <v>0</v>
      </c>
      <c r="BS23" s="136">
        <f t="shared" si="12"/>
        <v>0</v>
      </c>
      <c r="BT23" s="136">
        <f t="shared" si="12"/>
        <v>0</v>
      </c>
      <c r="BU23" s="136">
        <f t="shared" si="12"/>
        <v>0</v>
      </c>
      <c r="BV23" s="136">
        <f t="shared" si="12"/>
        <v>0</v>
      </c>
      <c r="BW23" s="136">
        <f t="shared" si="12"/>
        <v>0</v>
      </c>
      <c r="BX23" s="136">
        <f t="shared" si="12"/>
        <v>0</v>
      </c>
      <c r="BY23" s="136">
        <f t="shared" si="12"/>
        <v>0</v>
      </c>
      <c r="BZ23" s="136">
        <f t="shared" si="12"/>
        <v>0</v>
      </c>
      <c r="CA23" s="136">
        <f t="shared" ref="CA23:CO23" si="13">AVERAGE(CA20,CA22)</f>
        <v>0</v>
      </c>
      <c r="CB23" s="136">
        <f t="shared" si="13"/>
        <v>0</v>
      </c>
      <c r="CC23" s="136">
        <f t="shared" si="13"/>
        <v>0</v>
      </c>
      <c r="CD23" s="136">
        <f t="shared" si="13"/>
        <v>0</v>
      </c>
      <c r="CE23" s="136">
        <f t="shared" si="13"/>
        <v>0</v>
      </c>
      <c r="CF23" s="136">
        <f t="shared" si="13"/>
        <v>0</v>
      </c>
      <c r="CG23" s="136">
        <f t="shared" si="13"/>
        <v>0</v>
      </c>
      <c r="CH23" s="136">
        <f t="shared" si="13"/>
        <v>0</v>
      </c>
      <c r="CI23" s="136">
        <f t="shared" si="13"/>
        <v>0</v>
      </c>
      <c r="CJ23" s="136">
        <f t="shared" si="13"/>
        <v>0</v>
      </c>
      <c r="CK23" s="136">
        <f t="shared" si="13"/>
        <v>0</v>
      </c>
      <c r="CL23" s="136">
        <f t="shared" si="13"/>
        <v>0</v>
      </c>
      <c r="CM23" s="136">
        <f t="shared" si="13"/>
        <v>0</v>
      </c>
      <c r="CN23" s="136">
        <f t="shared" si="13"/>
        <v>0</v>
      </c>
      <c r="CO23" s="136">
        <f t="shared" si="13"/>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4">+O23*$F24+O21</f>
        <v>0</v>
      </c>
      <c r="P24" s="135">
        <f t="shared" si="14"/>
        <v>0</v>
      </c>
      <c r="Q24" s="135">
        <f t="shared" si="14"/>
        <v>0</v>
      </c>
      <c r="R24" s="135">
        <f t="shared" si="14"/>
        <v>0</v>
      </c>
      <c r="S24" s="135">
        <f t="shared" si="14"/>
        <v>0</v>
      </c>
      <c r="T24" s="135">
        <f t="shared" si="14"/>
        <v>0</v>
      </c>
      <c r="U24" s="135">
        <f t="shared" si="14"/>
        <v>0</v>
      </c>
      <c r="V24" s="135">
        <f t="shared" si="14"/>
        <v>0</v>
      </c>
      <c r="W24" s="135">
        <f t="shared" si="14"/>
        <v>0</v>
      </c>
      <c r="X24" s="135">
        <f t="shared" si="14"/>
        <v>0</v>
      </c>
      <c r="Y24" s="135">
        <f t="shared" si="14"/>
        <v>0</v>
      </c>
      <c r="Z24" s="135">
        <f t="shared" si="14"/>
        <v>0</v>
      </c>
      <c r="AA24" s="135">
        <f t="shared" si="14"/>
        <v>0</v>
      </c>
      <c r="AB24" s="135">
        <f t="shared" si="14"/>
        <v>0</v>
      </c>
      <c r="AC24" s="135">
        <f t="shared" si="14"/>
        <v>0</v>
      </c>
      <c r="AD24" s="135">
        <f t="shared" si="14"/>
        <v>0</v>
      </c>
      <c r="AE24" s="135">
        <f t="shared" si="14"/>
        <v>0</v>
      </c>
      <c r="AF24" s="135">
        <f t="shared" si="14"/>
        <v>0</v>
      </c>
      <c r="AG24" s="135">
        <f t="shared" si="14"/>
        <v>0</v>
      </c>
      <c r="AH24" s="135">
        <f t="shared" si="14"/>
        <v>0</v>
      </c>
      <c r="AI24" s="135">
        <f t="shared" si="14"/>
        <v>0</v>
      </c>
      <c r="AJ24" s="135">
        <f t="shared" si="14"/>
        <v>0</v>
      </c>
      <c r="AK24" s="135">
        <f t="shared" si="14"/>
        <v>0</v>
      </c>
      <c r="AL24" s="135">
        <f t="shared" si="14"/>
        <v>0</v>
      </c>
      <c r="AM24" s="135">
        <f t="shared" si="14"/>
        <v>0</v>
      </c>
      <c r="AN24" s="135">
        <f t="shared" si="14"/>
        <v>0</v>
      </c>
      <c r="AO24" s="135">
        <f t="shared" si="14"/>
        <v>0</v>
      </c>
      <c r="AP24" s="135">
        <f t="shared" si="14"/>
        <v>0</v>
      </c>
      <c r="AQ24" s="135">
        <f t="shared" si="14"/>
        <v>0</v>
      </c>
      <c r="AR24" s="135">
        <f t="shared" si="14"/>
        <v>0</v>
      </c>
      <c r="AS24" s="135">
        <f t="shared" si="14"/>
        <v>0</v>
      </c>
      <c r="AT24" s="135">
        <f t="shared" si="14"/>
        <v>0</v>
      </c>
      <c r="AU24" s="135">
        <f t="shared" si="14"/>
        <v>0</v>
      </c>
      <c r="AV24" s="135">
        <f t="shared" si="14"/>
        <v>0</v>
      </c>
      <c r="AW24" s="135">
        <f t="shared" si="14"/>
        <v>0</v>
      </c>
      <c r="AX24" s="135">
        <f t="shared" si="14"/>
        <v>0</v>
      </c>
      <c r="AY24" s="135">
        <f t="shared" si="14"/>
        <v>0</v>
      </c>
      <c r="AZ24" s="135">
        <f t="shared" si="14"/>
        <v>0</v>
      </c>
      <c r="BA24" s="135">
        <f t="shared" si="14"/>
        <v>0</v>
      </c>
      <c r="BB24" s="135">
        <f t="shared" si="14"/>
        <v>0</v>
      </c>
      <c r="BC24" s="135">
        <f t="shared" si="14"/>
        <v>0</v>
      </c>
      <c r="BD24" s="135">
        <f t="shared" si="14"/>
        <v>0</v>
      </c>
      <c r="BE24" s="135">
        <f t="shared" si="14"/>
        <v>0</v>
      </c>
      <c r="BF24" s="135">
        <f t="shared" si="14"/>
        <v>0</v>
      </c>
      <c r="BG24" s="135">
        <f t="shared" si="14"/>
        <v>0</v>
      </c>
      <c r="BH24" s="135">
        <f t="shared" si="14"/>
        <v>0</v>
      </c>
      <c r="BI24" s="135">
        <f t="shared" si="14"/>
        <v>0</v>
      </c>
      <c r="BJ24" s="135">
        <f t="shared" si="14"/>
        <v>0</v>
      </c>
      <c r="BK24" s="135">
        <f t="shared" si="14"/>
        <v>0</v>
      </c>
      <c r="BL24" s="135">
        <f t="shared" si="14"/>
        <v>0</v>
      </c>
      <c r="BM24" s="135">
        <f t="shared" si="14"/>
        <v>0</v>
      </c>
      <c r="BN24" s="135">
        <f t="shared" si="14"/>
        <v>0</v>
      </c>
      <c r="BO24" s="135">
        <f t="shared" si="14"/>
        <v>0</v>
      </c>
      <c r="BP24" s="135">
        <f t="shared" si="14"/>
        <v>0</v>
      </c>
      <c r="BQ24" s="135">
        <f t="shared" si="14"/>
        <v>0</v>
      </c>
      <c r="BR24" s="135">
        <f t="shared" si="14"/>
        <v>0</v>
      </c>
      <c r="BS24" s="135">
        <f t="shared" si="14"/>
        <v>0</v>
      </c>
      <c r="BT24" s="135">
        <f t="shared" si="14"/>
        <v>0</v>
      </c>
      <c r="BU24" s="135">
        <f t="shared" si="14"/>
        <v>0</v>
      </c>
      <c r="BV24" s="135">
        <f t="shared" si="14"/>
        <v>0</v>
      </c>
      <c r="BW24" s="135">
        <f t="shared" si="14"/>
        <v>0</v>
      </c>
      <c r="BX24" s="135">
        <f t="shared" si="14"/>
        <v>0</v>
      </c>
      <c r="BY24" s="135">
        <f t="shared" si="14"/>
        <v>0</v>
      </c>
      <c r="BZ24" s="135">
        <f t="shared" si="14"/>
        <v>0</v>
      </c>
      <c r="CA24" s="135">
        <f t="shared" ref="CA24:CO24" si="15">+CA23*$F24+CA21</f>
        <v>0</v>
      </c>
      <c r="CB24" s="135">
        <f t="shared" si="15"/>
        <v>0</v>
      </c>
      <c r="CC24" s="135">
        <f t="shared" si="15"/>
        <v>0</v>
      </c>
      <c r="CD24" s="135">
        <f t="shared" si="15"/>
        <v>0</v>
      </c>
      <c r="CE24" s="135">
        <f t="shared" si="15"/>
        <v>0</v>
      </c>
      <c r="CF24" s="135">
        <f t="shared" si="15"/>
        <v>0</v>
      </c>
      <c r="CG24" s="135">
        <f t="shared" si="15"/>
        <v>0</v>
      </c>
      <c r="CH24" s="135">
        <f t="shared" si="15"/>
        <v>0</v>
      </c>
      <c r="CI24" s="135">
        <f t="shared" si="15"/>
        <v>0</v>
      </c>
      <c r="CJ24" s="135">
        <f t="shared" si="15"/>
        <v>0</v>
      </c>
      <c r="CK24" s="135">
        <f t="shared" si="15"/>
        <v>0</v>
      </c>
      <c r="CL24" s="135">
        <f t="shared" si="15"/>
        <v>0</v>
      </c>
      <c r="CM24" s="135">
        <f t="shared" si="15"/>
        <v>0</v>
      </c>
      <c r="CN24" s="135">
        <f t="shared" si="15"/>
        <v>0</v>
      </c>
      <c r="CO24" s="135">
        <f t="shared" si="15"/>
        <v>0</v>
      </c>
    </row>
    <row r="25" spans="1:93" s="43" customFormat="1" ht="15" x14ac:dyDescent="0.2">
      <c r="A25" s="44"/>
      <c r="B25" s="45"/>
      <c r="C25" s="45"/>
      <c r="D25" s="46"/>
      <c r="E25" s="45"/>
      <c r="F25" s="45"/>
      <c r="G25" s="45"/>
      <c r="H25" s="47"/>
      <c r="I25" s="48"/>
    </row>
    <row r="26" spans="1:93" s="43" customFormat="1" ht="15" x14ac:dyDescent="0.2">
      <c r="A26" s="44"/>
      <c r="B26" s="45"/>
      <c r="C26" s="45"/>
      <c r="D26" s="46"/>
      <c r="E26" s="45"/>
      <c r="F26" s="45"/>
      <c r="G26" s="45"/>
      <c r="H26" s="47"/>
      <c r="I26" s="48"/>
    </row>
    <row r="27" spans="1:93" s="43" customFormat="1" ht="15.75" thickBot="1" x14ac:dyDescent="0.25">
      <c r="A27" s="44"/>
      <c r="B27" s="45"/>
      <c r="C27" s="45"/>
      <c r="D27" s="46"/>
      <c r="E27" s="45"/>
      <c r="F27" s="45"/>
      <c r="G27" s="45"/>
      <c r="H27" s="47"/>
      <c r="I27" s="48"/>
    </row>
    <row r="28" spans="1:93" ht="15.75" thickBot="1" x14ac:dyDescent="0.25">
      <c r="A28" s="166" t="s">
        <v>124</v>
      </c>
      <c r="B28" s="167"/>
      <c r="C28" s="49"/>
      <c r="D28" s="50"/>
      <c r="E28" s="49"/>
      <c r="F28" s="49"/>
      <c r="G28" s="49"/>
      <c r="H28" s="51"/>
      <c r="I28" s="52"/>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ht="129.75" thickBot="1" x14ac:dyDescent="0.25">
      <c r="A29" s="54" t="s">
        <v>6</v>
      </c>
      <c r="B29" s="55" t="s">
        <v>7</v>
      </c>
      <c r="C29" s="56" t="s">
        <v>8</v>
      </c>
      <c r="D29" s="56" t="s">
        <v>9</v>
      </c>
      <c r="E29" s="56" t="s">
        <v>10</v>
      </c>
      <c r="F29" s="56" t="s">
        <v>11</v>
      </c>
      <c r="G29" s="57"/>
      <c r="H29" s="58" t="s">
        <v>13</v>
      </c>
      <c r="I29" s="59" t="s">
        <v>14</v>
      </c>
      <c r="J29" s="59" t="s">
        <v>15</v>
      </c>
      <c r="K29" s="59" t="s">
        <v>16</v>
      </c>
      <c r="L29" s="59" t="s">
        <v>17</v>
      </c>
      <c r="M29" s="59" t="s">
        <v>18</v>
      </c>
      <c r="N29" s="59" t="s">
        <v>19</v>
      </c>
      <c r="O29" s="59" t="s">
        <v>20</v>
      </c>
      <c r="P29" s="59" t="s">
        <v>21</v>
      </c>
      <c r="Q29" s="59" t="s">
        <v>22</v>
      </c>
      <c r="R29" s="59" t="s">
        <v>23</v>
      </c>
      <c r="S29" s="59" t="s">
        <v>24</v>
      </c>
      <c r="T29" s="59" t="s">
        <v>25</v>
      </c>
      <c r="U29" s="59" t="s">
        <v>26</v>
      </c>
      <c r="V29" s="59" t="s">
        <v>27</v>
      </c>
      <c r="W29" s="59" t="s">
        <v>28</v>
      </c>
      <c r="X29" s="59" t="s">
        <v>29</v>
      </c>
      <c r="Y29" s="59" t="s">
        <v>30</v>
      </c>
      <c r="Z29" s="59" t="s">
        <v>31</v>
      </c>
      <c r="AA29" s="59" t="s">
        <v>32</v>
      </c>
      <c r="AB29" s="59" t="s">
        <v>33</v>
      </c>
      <c r="AC29" s="59" t="s">
        <v>34</v>
      </c>
      <c r="AD29" s="59" t="s">
        <v>35</v>
      </c>
      <c r="AE29" s="59" t="s">
        <v>36</v>
      </c>
      <c r="AF29" s="59" t="s">
        <v>37</v>
      </c>
      <c r="AG29" s="59" t="s">
        <v>38</v>
      </c>
      <c r="AH29" s="59" t="s">
        <v>39</v>
      </c>
      <c r="AI29" s="59" t="s">
        <v>40</v>
      </c>
      <c r="AJ29" s="59" t="s">
        <v>41</v>
      </c>
      <c r="AK29" s="59" t="s">
        <v>42</v>
      </c>
      <c r="AL29" s="59" t="s">
        <v>43</v>
      </c>
      <c r="AM29" s="59" t="s">
        <v>44</v>
      </c>
      <c r="AN29" s="59" t="s">
        <v>45</v>
      </c>
      <c r="AO29" s="59" t="s">
        <v>46</v>
      </c>
      <c r="AP29" s="59" t="s">
        <v>47</v>
      </c>
      <c r="AQ29" s="59" t="s">
        <v>48</v>
      </c>
      <c r="AR29" s="59" t="s">
        <v>49</v>
      </c>
      <c r="AS29" s="59" t="s">
        <v>50</v>
      </c>
      <c r="AT29" s="59" t="s">
        <v>51</v>
      </c>
      <c r="AU29" s="59" t="s">
        <v>52</v>
      </c>
      <c r="AV29" s="59" t="s">
        <v>53</v>
      </c>
      <c r="AW29" s="59" t="s">
        <v>54</v>
      </c>
      <c r="AX29" s="59" t="s">
        <v>55</v>
      </c>
      <c r="AY29" s="59" t="s">
        <v>56</v>
      </c>
      <c r="AZ29" s="59" t="s">
        <v>57</v>
      </c>
      <c r="BA29" s="59" t="s">
        <v>58</v>
      </c>
      <c r="BB29" s="59" t="s">
        <v>59</v>
      </c>
      <c r="BC29" s="59" t="s">
        <v>60</v>
      </c>
      <c r="BD29" s="59" t="s">
        <v>61</v>
      </c>
      <c r="BE29" s="59" t="s">
        <v>62</v>
      </c>
      <c r="BF29" s="59" t="s">
        <v>63</v>
      </c>
      <c r="BG29" s="59" t="s">
        <v>64</v>
      </c>
      <c r="BH29" s="59" t="s">
        <v>65</v>
      </c>
      <c r="BI29" s="59" t="s">
        <v>66</v>
      </c>
      <c r="BJ29" s="59" t="s">
        <v>67</v>
      </c>
      <c r="BK29" s="59" t="s">
        <v>68</v>
      </c>
      <c r="BL29" s="59" t="s">
        <v>69</v>
      </c>
      <c r="BM29" s="59" t="s">
        <v>70</v>
      </c>
      <c r="BN29" s="59" t="s">
        <v>71</v>
      </c>
      <c r="BO29" s="59" t="s">
        <v>72</v>
      </c>
      <c r="BP29" s="59" t="s">
        <v>73</v>
      </c>
      <c r="BQ29" s="59" t="s">
        <v>74</v>
      </c>
      <c r="BR29" s="59" t="s">
        <v>75</v>
      </c>
      <c r="BS29" s="59" t="s">
        <v>76</v>
      </c>
      <c r="BT29" s="59" t="s">
        <v>77</v>
      </c>
      <c r="BU29" s="59" t="s">
        <v>78</v>
      </c>
      <c r="BV29" s="59" t="s">
        <v>79</v>
      </c>
      <c r="BW29" s="59" t="s">
        <v>80</v>
      </c>
      <c r="BX29" s="59" t="s">
        <v>81</v>
      </c>
      <c r="BY29" s="59" t="s">
        <v>82</v>
      </c>
      <c r="BZ29" s="59" t="s">
        <v>83</v>
      </c>
      <c r="CA29" s="59" t="s">
        <v>84</v>
      </c>
      <c r="CB29" s="59" t="s">
        <v>85</v>
      </c>
      <c r="CC29" s="59" t="s">
        <v>86</v>
      </c>
      <c r="CD29" s="59" t="s">
        <v>87</v>
      </c>
      <c r="CE29" s="59" t="s">
        <v>88</v>
      </c>
      <c r="CF29" s="59" t="s">
        <v>89</v>
      </c>
      <c r="CG29" s="59" t="s">
        <v>90</v>
      </c>
      <c r="CH29" s="59" t="s">
        <v>91</v>
      </c>
      <c r="CI29" s="59" t="s">
        <v>92</v>
      </c>
      <c r="CJ29" s="59" t="s">
        <v>93</v>
      </c>
      <c r="CK29" s="59" t="s">
        <v>94</v>
      </c>
      <c r="CL29" s="59" t="s">
        <v>95</v>
      </c>
      <c r="CM29" s="59" t="s">
        <v>96</v>
      </c>
      <c r="CN29" s="59" t="s">
        <v>97</v>
      </c>
      <c r="CO29" s="60" t="s">
        <v>98</v>
      </c>
    </row>
    <row r="30" spans="1:93" ht="15" x14ac:dyDescent="0.2">
      <c r="A30" s="160" t="s">
        <v>125</v>
      </c>
      <c r="B30" s="61"/>
      <c r="C30" s="19"/>
      <c r="D30" s="19" t="s">
        <v>104</v>
      </c>
      <c r="E30" s="21" t="s">
        <v>126</v>
      </c>
      <c r="F30" s="21"/>
      <c r="G30" s="19" t="s">
        <v>111</v>
      </c>
      <c r="H30" s="62"/>
      <c r="I30" s="63"/>
      <c r="J30" s="22"/>
      <c r="K30" s="23"/>
      <c r="L30" s="23"/>
      <c r="M30" s="23"/>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5"/>
    </row>
    <row r="31" spans="1:93" ht="15" x14ac:dyDescent="0.2">
      <c r="A31" s="168"/>
      <c r="B31" s="64"/>
      <c r="C31" s="27"/>
      <c r="D31" s="27" t="s">
        <v>104</v>
      </c>
      <c r="E31" s="29" t="s">
        <v>126</v>
      </c>
      <c r="F31" s="29"/>
      <c r="G31" s="27" t="s">
        <v>127</v>
      </c>
      <c r="H31" s="65"/>
      <c r="I31" s="66"/>
      <c r="J31" s="30"/>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128</v>
      </c>
      <c r="F32" s="27"/>
      <c r="G32" s="27" t="s">
        <v>111</v>
      </c>
      <c r="H32" s="67"/>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129</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130</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131</v>
      </c>
      <c r="F35" s="27"/>
      <c r="G35" s="27" t="s">
        <v>111</v>
      </c>
      <c r="H35" s="65"/>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132</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133</v>
      </c>
      <c r="F37" s="27"/>
      <c r="G37" s="27" t="s">
        <v>111</v>
      </c>
      <c r="H37" s="65"/>
      <c r="I37" s="68"/>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134</v>
      </c>
      <c r="F38" s="27"/>
      <c r="G38" s="27" t="s">
        <v>111</v>
      </c>
      <c r="H38" s="67"/>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68"/>
      <c r="B39" s="64"/>
      <c r="C39" s="27"/>
      <c r="D39" s="27" t="s">
        <v>109</v>
      </c>
      <c r="E39" s="27" t="s">
        <v>135</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136</v>
      </c>
      <c r="F40" s="27"/>
      <c r="G40" s="27" t="s">
        <v>111</v>
      </c>
      <c r="H40" s="69"/>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137</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138</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68"/>
      <c r="B43" s="64"/>
      <c r="C43" s="27"/>
      <c r="D43" s="27" t="s">
        <v>109</v>
      </c>
      <c r="E43" s="27" t="s">
        <v>139</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ht="28.5" x14ac:dyDescent="0.2">
      <c r="A44" s="168"/>
      <c r="B44" s="64"/>
      <c r="C44" s="27"/>
      <c r="D44" s="27" t="s">
        <v>109</v>
      </c>
      <c r="E44" s="27" t="s">
        <v>140</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141</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142</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143</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144</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145</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146</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147</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148</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149</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150</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151</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152</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153</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154</v>
      </c>
      <c r="F58" s="27"/>
      <c r="G58" s="27" t="s">
        <v>111</v>
      </c>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155</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156</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157</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158</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109</v>
      </c>
      <c r="E63" s="27" t="s">
        <v>159</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64"/>
      <c r="C64" s="27"/>
      <c r="D64" s="27" t="s">
        <v>160</v>
      </c>
      <c r="E64" s="27"/>
      <c r="F64" s="27"/>
      <c r="G64" s="27"/>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68"/>
      <c r="B65" s="70"/>
      <c r="C65" s="32"/>
      <c r="D65" s="27" t="s">
        <v>161</v>
      </c>
      <c r="E65" s="27"/>
      <c r="F65" s="32"/>
      <c r="G65" s="32"/>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ht="15" thickBot="1" x14ac:dyDescent="0.25">
      <c r="A66" s="169"/>
      <c r="B66" s="71"/>
      <c r="C66" s="72"/>
      <c r="D66" s="73" t="s">
        <v>162</v>
      </c>
      <c r="E66" s="73"/>
      <c r="F66" s="72"/>
      <c r="G66" s="72"/>
      <c r="H66" s="74"/>
      <c r="I66" s="74"/>
      <c r="J66" s="74"/>
      <c r="K66" s="74"/>
      <c r="L66" s="74"/>
      <c r="M66" s="74"/>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42"/>
    </row>
    <row r="68" spans="1:93" ht="15" thickBot="1" x14ac:dyDescent="0.25"/>
    <row r="69" spans="1:93" ht="15" thickBot="1" x14ac:dyDescent="0.25">
      <c r="A69" s="75" t="s">
        <v>1</v>
      </c>
      <c r="B69" s="4" t="e">
        <f>#REF!</f>
        <v>#REF!</v>
      </c>
      <c r="C69" s="75" t="s">
        <v>3</v>
      </c>
      <c r="D69" s="76"/>
    </row>
    <row r="70" spans="1:93" ht="15" thickBot="1" x14ac:dyDescent="0.25">
      <c r="A70" s="9"/>
      <c r="B70" s="9"/>
      <c r="C70" s="9"/>
      <c r="D70" s="9"/>
    </row>
    <row r="71" spans="1:93" ht="15.75" thickBot="1" x14ac:dyDescent="0.25">
      <c r="A71" s="158" t="s">
        <v>163</v>
      </c>
      <c r="B71" s="159"/>
      <c r="C71" s="77" t="s">
        <v>164</v>
      </c>
      <c r="D71" s="77" t="s">
        <v>164</v>
      </c>
      <c r="E71" s="78"/>
      <c r="F71" s="78"/>
      <c r="G71" s="78"/>
      <c r="H71" s="78"/>
      <c r="I71" s="78"/>
      <c r="J71" s="78"/>
      <c r="K71" s="79"/>
      <c r="L71" s="78"/>
    </row>
    <row r="72" spans="1:93" x14ac:dyDescent="0.2">
      <c r="A72" s="80" t="s">
        <v>165</v>
      </c>
      <c r="B72" s="81"/>
      <c r="C72" s="82"/>
      <c r="D72" s="43"/>
      <c r="E72" s="78"/>
      <c r="F72" s="78"/>
      <c r="G72" s="78"/>
      <c r="H72" s="78"/>
      <c r="I72" s="78"/>
      <c r="J72" s="78"/>
      <c r="K72" s="79"/>
      <c r="L72" s="78"/>
    </row>
    <row r="73" spans="1:93" x14ac:dyDescent="0.2">
      <c r="A73" s="83" t="s">
        <v>166</v>
      </c>
      <c r="B73" s="78" t="s">
        <v>167</v>
      </c>
      <c r="C73" s="84">
        <f>3.5%</f>
        <v>3.5000000000000003E-2</v>
      </c>
      <c r="D73" s="43"/>
      <c r="E73" s="78"/>
      <c r="F73" s="78"/>
      <c r="G73" s="78"/>
      <c r="H73" s="78"/>
      <c r="I73" s="78"/>
      <c r="J73" s="78"/>
      <c r="K73" s="79"/>
      <c r="L73" s="78"/>
    </row>
    <row r="74" spans="1:93" x14ac:dyDescent="0.2">
      <c r="A74" s="83" t="s">
        <v>168</v>
      </c>
      <c r="B74" s="78" t="s">
        <v>122</v>
      </c>
      <c r="C74" s="84">
        <v>2.92E-2</v>
      </c>
      <c r="D74" s="43"/>
      <c r="E74" s="78"/>
      <c r="F74" s="78"/>
      <c r="G74" s="78"/>
      <c r="H74" s="78"/>
      <c r="I74" s="78"/>
      <c r="J74" s="78"/>
      <c r="K74" s="79"/>
      <c r="L74" s="78"/>
    </row>
    <row r="75" spans="1:93" x14ac:dyDescent="0.2">
      <c r="A75" s="83" t="s">
        <v>169</v>
      </c>
      <c r="B75" s="78" t="s">
        <v>170</v>
      </c>
      <c r="C75" s="85">
        <v>5</v>
      </c>
      <c r="D75" s="43"/>
      <c r="E75" s="78"/>
      <c r="F75" s="78"/>
      <c r="G75" s="78"/>
      <c r="H75" s="78"/>
      <c r="I75" s="78"/>
      <c r="J75" s="78"/>
      <c r="K75" s="79"/>
      <c r="L75" s="78"/>
    </row>
    <row r="76" spans="1:93" x14ac:dyDescent="0.2">
      <c r="A76" s="83" t="s">
        <v>171</v>
      </c>
      <c r="B76" s="78" t="s">
        <v>172</v>
      </c>
      <c r="C76" s="86">
        <v>1000</v>
      </c>
      <c r="D76" s="43"/>
      <c r="E76" s="78"/>
      <c r="F76" s="78"/>
      <c r="G76" s="78"/>
      <c r="H76" s="78"/>
      <c r="I76" s="78"/>
      <c r="J76" s="78"/>
      <c r="K76" s="79"/>
      <c r="L76" s="78"/>
    </row>
    <row r="77" spans="1:93" x14ac:dyDescent="0.2">
      <c r="A77" s="87" t="s">
        <v>173</v>
      </c>
      <c r="B77" s="88" t="s">
        <v>174</v>
      </c>
      <c r="C77" s="89">
        <f>1/C75</f>
        <v>0.2</v>
      </c>
      <c r="D77" s="43"/>
      <c r="E77" s="78"/>
      <c r="F77" s="78"/>
      <c r="G77" s="78"/>
      <c r="H77" s="78"/>
      <c r="I77" s="78"/>
      <c r="J77" s="78"/>
      <c r="K77" s="79"/>
      <c r="L77" s="78"/>
    </row>
    <row r="78" spans="1:93" x14ac:dyDescent="0.2">
      <c r="A78" s="79"/>
      <c r="B78" s="78"/>
      <c r="C78" s="78"/>
      <c r="D78" s="78"/>
      <c r="E78" s="78"/>
      <c r="F78" s="78"/>
      <c r="G78" s="78"/>
      <c r="H78" s="78"/>
      <c r="I78" s="78"/>
      <c r="J78" s="78"/>
      <c r="K78" s="79"/>
      <c r="L78" s="78"/>
    </row>
    <row r="79" spans="1:93" ht="15" thickBot="1" x14ac:dyDescent="0.25">
      <c r="A79" s="79"/>
      <c r="B79" s="78"/>
      <c r="C79" s="78"/>
      <c r="D79" s="90">
        <v>1</v>
      </c>
      <c r="E79" s="90">
        <v>2</v>
      </c>
      <c r="F79" s="90">
        <v>3</v>
      </c>
      <c r="G79" s="90">
        <v>4</v>
      </c>
      <c r="H79" s="90">
        <v>5</v>
      </c>
      <c r="J79" s="78"/>
      <c r="K79" s="79"/>
      <c r="L79" s="78"/>
    </row>
    <row r="80" spans="1:93" x14ac:dyDescent="0.2">
      <c r="A80" s="91"/>
      <c r="B80" s="92"/>
      <c r="C80" s="92"/>
      <c r="D80" s="93" t="s">
        <v>175</v>
      </c>
      <c r="E80" s="93" t="s">
        <v>176</v>
      </c>
      <c r="F80" s="93" t="s">
        <v>177</v>
      </c>
      <c r="G80" s="93" t="s">
        <v>178</v>
      </c>
      <c r="H80" s="94" t="s">
        <v>179</v>
      </c>
      <c r="I80" s="78"/>
      <c r="J80" s="170" t="s">
        <v>180</v>
      </c>
      <c r="K80" s="171"/>
      <c r="L80" s="78"/>
    </row>
    <row r="81" spans="1:12" ht="15" thickBot="1" x14ac:dyDescent="0.25">
      <c r="A81" s="95" t="s">
        <v>181</v>
      </c>
      <c r="B81" s="96" t="s">
        <v>108</v>
      </c>
      <c r="C81" s="96"/>
      <c r="D81" s="97">
        <f>1/((1+$C$73)^(D79))</f>
        <v>0.96618357487922713</v>
      </c>
      <c r="E81" s="97">
        <f t="shared" ref="E81:H81" si="16">1/((1+$C$73)^(E79))</f>
        <v>0.93351070036640305</v>
      </c>
      <c r="F81" s="97">
        <f t="shared" si="16"/>
        <v>0.90194270566802237</v>
      </c>
      <c r="G81" s="97">
        <f t="shared" si="16"/>
        <v>0.87144222769857238</v>
      </c>
      <c r="H81" s="97">
        <f t="shared" si="16"/>
        <v>0.84197316685852419</v>
      </c>
      <c r="I81" s="78"/>
      <c r="J81" s="172" t="s">
        <v>182</v>
      </c>
      <c r="K81" s="173"/>
      <c r="L81" s="78"/>
    </row>
    <row r="82" spans="1:12" ht="15" thickBot="1" x14ac:dyDescent="0.25">
      <c r="A82" s="79"/>
      <c r="B82" s="78"/>
      <c r="C82" s="78"/>
      <c r="D82" s="78"/>
      <c r="E82" s="78"/>
      <c r="F82" s="78"/>
      <c r="G82" s="78"/>
      <c r="H82" s="78"/>
      <c r="I82" s="78"/>
      <c r="J82" s="98"/>
      <c r="K82" s="99"/>
      <c r="L82" s="78"/>
    </row>
    <row r="83" spans="1:12" x14ac:dyDescent="0.2">
      <c r="A83" s="100" t="s">
        <v>183</v>
      </c>
      <c r="B83" s="101"/>
      <c r="C83" s="101"/>
      <c r="D83" s="102"/>
      <c r="E83" s="102"/>
      <c r="F83" s="102"/>
      <c r="G83" s="102"/>
      <c r="H83" s="103"/>
      <c r="I83" s="78"/>
      <c r="J83" s="98"/>
      <c r="K83" s="99"/>
      <c r="L83" s="78"/>
    </row>
    <row r="84" spans="1:12" x14ac:dyDescent="0.2">
      <c r="A84" s="104"/>
      <c r="B84" s="105"/>
      <c r="C84" s="106" t="s">
        <v>184</v>
      </c>
      <c r="D84" s="107" t="s">
        <v>175</v>
      </c>
      <c r="E84" s="107" t="s">
        <v>176</v>
      </c>
      <c r="F84" s="107" t="s">
        <v>177</v>
      </c>
      <c r="G84" s="107" t="s">
        <v>178</v>
      </c>
      <c r="H84" s="108" t="s">
        <v>179</v>
      </c>
      <c r="I84" s="78"/>
      <c r="J84" s="98"/>
      <c r="K84" s="99"/>
      <c r="L84" s="78"/>
    </row>
    <row r="85" spans="1:12" x14ac:dyDescent="0.2">
      <c r="A85" s="98" t="s">
        <v>185</v>
      </c>
      <c r="B85" s="78" t="s">
        <v>117</v>
      </c>
      <c r="C85" s="109" t="s">
        <v>186</v>
      </c>
      <c r="D85" s="110">
        <f>C76</f>
        <v>1000</v>
      </c>
      <c r="E85" s="110">
        <f>D87</f>
        <v>800</v>
      </c>
      <c r="F85" s="110">
        <f>E87</f>
        <v>600</v>
      </c>
      <c r="G85" s="110">
        <f>F87</f>
        <v>400</v>
      </c>
      <c r="H85" s="111">
        <f>G87</f>
        <v>200</v>
      </c>
      <c r="I85" s="78"/>
      <c r="J85" s="174" t="s">
        <v>187</v>
      </c>
      <c r="K85" s="175"/>
      <c r="L85" s="78"/>
    </row>
    <row r="86" spans="1:12" x14ac:dyDescent="0.2">
      <c r="A86" s="98" t="s">
        <v>188</v>
      </c>
      <c r="B86" s="78" t="s">
        <v>119</v>
      </c>
      <c r="C86" s="109" t="s">
        <v>186</v>
      </c>
      <c r="D86" s="110">
        <f>$D$85*$C$77</f>
        <v>200</v>
      </c>
      <c r="E86" s="110">
        <f>$D$85*$C$77</f>
        <v>200</v>
      </c>
      <c r="F86" s="110">
        <f>$D$85*$C$77</f>
        <v>200</v>
      </c>
      <c r="G86" s="110">
        <f>$D$85*$C$77</f>
        <v>200</v>
      </c>
      <c r="H86" s="111">
        <f>$D$85*$C$77</f>
        <v>200</v>
      </c>
      <c r="I86" s="78"/>
      <c r="J86" s="176" t="s">
        <v>189</v>
      </c>
      <c r="K86" s="177"/>
      <c r="L86" s="78"/>
    </row>
    <row r="87" spans="1:12" x14ac:dyDescent="0.2">
      <c r="A87" s="98" t="s">
        <v>190</v>
      </c>
      <c r="B87" s="78" t="s">
        <v>120</v>
      </c>
      <c r="C87" s="109" t="s">
        <v>186</v>
      </c>
      <c r="D87" s="110">
        <f>D85-D86</f>
        <v>800</v>
      </c>
      <c r="E87" s="110">
        <f>E85-E86</f>
        <v>600</v>
      </c>
      <c r="F87" s="110">
        <f>F85-F86</f>
        <v>400</v>
      </c>
      <c r="G87" s="110">
        <f>G85-G86</f>
        <v>200</v>
      </c>
      <c r="H87" s="111">
        <f>H85-H86</f>
        <v>0</v>
      </c>
      <c r="I87" s="78"/>
      <c r="J87" s="145" t="s">
        <v>191</v>
      </c>
      <c r="K87" s="146"/>
      <c r="L87" s="78"/>
    </row>
    <row r="88" spans="1:12" x14ac:dyDescent="0.2">
      <c r="A88" s="98" t="s">
        <v>192</v>
      </c>
      <c r="B88" s="78" t="s">
        <v>121</v>
      </c>
      <c r="C88" s="109" t="s">
        <v>186</v>
      </c>
      <c r="D88" s="110">
        <f>AVERAGE(D85,D87)</f>
        <v>900</v>
      </c>
      <c r="E88" s="110">
        <f>AVERAGE(E85,E87)</f>
        <v>700</v>
      </c>
      <c r="F88" s="110">
        <f>AVERAGE(F85,F87)</f>
        <v>500</v>
      </c>
      <c r="G88" s="110">
        <f>AVERAGE(G85,G87)</f>
        <v>300</v>
      </c>
      <c r="H88" s="111">
        <f>AVERAGE(H85,H87)</f>
        <v>100</v>
      </c>
      <c r="I88" s="78"/>
      <c r="J88" s="145" t="s">
        <v>193</v>
      </c>
      <c r="K88" s="146"/>
      <c r="L88" s="78"/>
    </row>
    <row r="89" spans="1:12" x14ac:dyDescent="0.2">
      <c r="A89" s="98" t="s">
        <v>194</v>
      </c>
      <c r="B89" s="78" t="s">
        <v>106</v>
      </c>
      <c r="C89" s="109" t="s">
        <v>186</v>
      </c>
      <c r="D89" s="110">
        <f>(D88*($C$74))+D86</f>
        <v>226.28</v>
      </c>
      <c r="E89" s="110">
        <f>(E88*($C$74))+E86</f>
        <v>220.44</v>
      </c>
      <c r="F89" s="110">
        <f>(F88*($C$74))+F86</f>
        <v>214.6</v>
      </c>
      <c r="G89" s="110">
        <f>(G88*($C$74))+G86</f>
        <v>208.76</v>
      </c>
      <c r="H89" s="111">
        <f>(H88*($C$74))+H86</f>
        <v>202.92</v>
      </c>
      <c r="I89" s="78"/>
      <c r="J89" s="147" t="s">
        <v>195</v>
      </c>
      <c r="K89" s="148"/>
      <c r="L89" s="78"/>
    </row>
    <row r="90" spans="1:12" x14ac:dyDescent="0.2">
      <c r="A90" s="98" t="s">
        <v>196</v>
      </c>
      <c r="B90" s="78" t="s">
        <v>197</v>
      </c>
      <c r="C90" s="109" t="s">
        <v>186</v>
      </c>
      <c r="D90" s="110">
        <f>D89*D81</f>
        <v>218.62801932367151</v>
      </c>
      <c r="E90" s="110">
        <f>E89*E81</f>
        <v>205.78309878876988</v>
      </c>
      <c r="F90" s="110">
        <f>F89*F81</f>
        <v>193.55690463635759</v>
      </c>
      <c r="G90" s="110">
        <f>G89*G81</f>
        <v>181.92227945435397</v>
      </c>
      <c r="H90" s="111">
        <f>H89*H81</f>
        <v>170.85319501893173</v>
      </c>
      <c r="I90" s="78"/>
      <c r="J90" s="147" t="s">
        <v>198</v>
      </c>
      <c r="K90" s="148"/>
      <c r="L90" s="78"/>
    </row>
    <row r="91" spans="1:12" x14ac:dyDescent="0.2">
      <c r="A91" s="98"/>
      <c r="B91" s="78"/>
      <c r="C91" s="109"/>
      <c r="D91" s="110"/>
      <c r="E91" s="110"/>
      <c r="F91" s="110"/>
      <c r="G91" s="110"/>
      <c r="H91" s="111"/>
      <c r="I91" s="78"/>
      <c r="J91" s="98"/>
      <c r="K91" s="99"/>
      <c r="L91" s="78"/>
    </row>
    <row r="92" spans="1:12" x14ac:dyDescent="0.2">
      <c r="A92" s="98" t="s">
        <v>199</v>
      </c>
      <c r="B92" s="112" t="s">
        <v>200</v>
      </c>
      <c r="C92" s="113" t="s">
        <v>186</v>
      </c>
      <c r="D92" s="114">
        <f>SUM(D90:H90)</f>
        <v>970.74349722208467</v>
      </c>
      <c r="E92" s="110"/>
      <c r="F92" s="110"/>
      <c r="G92" s="110"/>
      <c r="H92" s="111"/>
      <c r="I92" s="78"/>
      <c r="J92" s="147" t="s">
        <v>201</v>
      </c>
      <c r="K92" s="148"/>
      <c r="L92" s="78"/>
    </row>
    <row r="93" spans="1:12" ht="15" thickBot="1" x14ac:dyDescent="0.25">
      <c r="A93" s="115"/>
      <c r="B93" s="96"/>
      <c r="C93" s="116"/>
      <c r="D93" s="96"/>
      <c r="E93" s="96"/>
      <c r="F93" s="96"/>
      <c r="G93" s="96"/>
      <c r="H93" s="117"/>
      <c r="I93" s="78"/>
      <c r="J93" s="95"/>
      <c r="K93" s="117"/>
      <c r="L93" s="78"/>
    </row>
    <row r="94" spans="1:12" x14ac:dyDescent="0.2">
      <c r="A94" s="79"/>
      <c r="B94" s="78"/>
      <c r="C94" s="78"/>
      <c r="D94" s="78"/>
      <c r="E94" s="78"/>
      <c r="F94" s="78"/>
      <c r="G94" s="78"/>
      <c r="H94" s="78"/>
      <c r="I94" s="78"/>
      <c r="J94" s="79"/>
      <c r="K94" s="78"/>
      <c r="L94" s="78"/>
    </row>
    <row r="95" spans="1:12" ht="15" thickBot="1" x14ac:dyDescent="0.25">
      <c r="A95" s="79"/>
      <c r="B95" s="78"/>
      <c r="C95" s="78"/>
      <c r="D95" s="78"/>
      <c r="E95" s="78"/>
      <c r="F95" s="78"/>
      <c r="G95" s="78"/>
      <c r="H95" s="78"/>
      <c r="I95" s="78"/>
      <c r="J95" s="79"/>
      <c r="K95" s="78"/>
      <c r="L95" s="78"/>
    </row>
    <row r="96" spans="1:12" x14ac:dyDescent="0.2">
      <c r="A96" s="149" t="s">
        <v>202</v>
      </c>
      <c r="B96" s="150"/>
      <c r="C96" s="150"/>
      <c r="D96" s="150"/>
      <c r="E96" s="150"/>
      <c r="F96" s="150"/>
      <c r="G96" s="150"/>
      <c r="H96" s="151"/>
      <c r="I96" s="78"/>
      <c r="J96" s="79"/>
      <c r="K96" s="78"/>
      <c r="L96" s="78"/>
    </row>
    <row r="97" spans="1:12" x14ac:dyDescent="0.2">
      <c r="A97" s="152"/>
      <c r="B97" s="153"/>
      <c r="C97" s="153"/>
      <c r="D97" s="153"/>
      <c r="E97" s="153"/>
      <c r="F97" s="153"/>
      <c r="G97" s="153"/>
      <c r="H97" s="154"/>
      <c r="J97" s="78"/>
      <c r="K97" s="79"/>
      <c r="L97" s="78"/>
    </row>
    <row r="98" spans="1:12" x14ac:dyDescent="0.2">
      <c r="A98" s="152"/>
      <c r="B98" s="153"/>
      <c r="C98" s="153"/>
      <c r="D98" s="153"/>
      <c r="E98" s="153"/>
      <c r="F98" s="153"/>
      <c r="G98" s="153"/>
      <c r="H98" s="154"/>
    </row>
    <row r="99" spans="1:12" x14ac:dyDescent="0.2">
      <c r="A99" s="152"/>
      <c r="B99" s="153"/>
      <c r="C99" s="153"/>
      <c r="D99" s="153"/>
      <c r="E99" s="153"/>
      <c r="F99" s="153"/>
      <c r="G99" s="153"/>
      <c r="H99" s="154"/>
    </row>
    <row r="100" spans="1:12" x14ac:dyDescent="0.2">
      <c r="A100" s="152"/>
      <c r="B100" s="153"/>
      <c r="C100" s="153"/>
      <c r="D100" s="153"/>
      <c r="E100" s="153"/>
      <c r="F100" s="153"/>
      <c r="G100" s="153"/>
      <c r="H100" s="154"/>
    </row>
    <row r="101" spans="1:12" x14ac:dyDescent="0.2">
      <c r="A101" s="152"/>
      <c r="B101" s="153"/>
      <c r="C101" s="153"/>
      <c r="D101" s="153"/>
      <c r="E101" s="153"/>
      <c r="F101" s="153"/>
      <c r="G101" s="153"/>
      <c r="H101" s="154"/>
    </row>
    <row r="102" spans="1:12" x14ac:dyDescent="0.2">
      <c r="A102" s="152"/>
      <c r="B102" s="153"/>
      <c r="C102" s="153"/>
      <c r="D102" s="153"/>
      <c r="E102" s="153"/>
      <c r="F102" s="153"/>
      <c r="G102" s="153"/>
      <c r="H102" s="154"/>
    </row>
    <row r="103" spans="1:12" x14ac:dyDescent="0.2">
      <c r="A103" s="152"/>
      <c r="B103" s="153"/>
      <c r="C103" s="153"/>
      <c r="D103" s="153"/>
      <c r="E103" s="153"/>
      <c r="F103" s="153"/>
      <c r="G103" s="153"/>
      <c r="H103" s="154"/>
    </row>
    <row r="104" spans="1:12" x14ac:dyDescent="0.2">
      <c r="A104" s="152"/>
      <c r="B104" s="153"/>
      <c r="C104" s="153"/>
      <c r="D104" s="153"/>
      <c r="E104" s="153"/>
      <c r="F104" s="153"/>
      <c r="G104" s="153"/>
      <c r="H104" s="154"/>
    </row>
    <row r="105" spans="1:12" x14ac:dyDescent="0.2">
      <c r="A105" s="152"/>
      <c r="B105" s="153"/>
      <c r="C105" s="153"/>
      <c r="D105" s="153"/>
      <c r="E105" s="153"/>
      <c r="F105" s="153"/>
      <c r="G105" s="153"/>
      <c r="H105" s="154"/>
    </row>
    <row r="106" spans="1:12" x14ac:dyDescent="0.2">
      <c r="A106" s="152"/>
      <c r="B106" s="153"/>
      <c r="C106" s="153"/>
      <c r="D106" s="153"/>
      <c r="E106" s="153"/>
      <c r="F106" s="153"/>
      <c r="G106" s="153"/>
      <c r="H106" s="154"/>
    </row>
    <row r="107" spans="1:12" x14ac:dyDescent="0.2">
      <c r="A107" s="152"/>
      <c r="B107" s="153"/>
      <c r="C107" s="153"/>
      <c r="D107" s="153"/>
      <c r="E107" s="153"/>
      <c r="F107" s="153"/>
      <c r="G107" s="153"/>
      <c r="H107" s="154"/>
    </row>
    <row r="108" spans="1:12" x14ac:dyDescent="0.2">
      <c r="A108" s="152"/>
      <c r="B108" s="153"/>
      <c r="C108" s="153"/>
      <c r="D108" s="153"/>
      <c r="E108" s="153"/>
      <c r="F108" s="153"/>
      <c r="G108" s="153"/>
      <c r="H108" s="154"/>
    </row>
    <row r="109" spans="1:12" x14ac:dyDescent="0.2">
      <c r="A109" s="152"/>
      <c r="B109" s="153"/>
      <c r="C109" s="153"/>
      <c r="D109" s="153"/>
      <c r="E109" s="153"/>
      <c r="F109" s="153"/>
      <c r="G109" s="153"/>
      <c r="H109" s="154"/>
    </row>
    <row r="110" spans="1:12" x14ac:dyDescent="0.2">
      <c r="A110" s="152"/>
      <c r="B110" s="153"/>
      <c r="C110" s="153"/>
      <c r="D110" s="153"/>
      <c r="E110" s="153"/>
      <c r="F110" s="153"/>
      <c r="G110" s="153"/>
      <c r="H110" s="154"/>
    </row>
    <row r="111" spans="1:12" x14ac:dyDescent="0.2">
      <c r="A111" s="152"/>
      <c r="B111" s="153"/>
      <c r="C111" s="153"/>
      <c r="D111" s="153"/>
      <c r="E111" s="153"/>
      <c r="F111" s="153"/>
      <c r="G111" s="153"/>
      <c r="H111" s="154"/>
    </row>
    <row r="112" spans="1:12"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x14ac:dyDescent="0.2">
      <c r="A119" s="152"/>
      <c r="B119" s="153"/>
      <c r="C119" s="153"/>
      <c r="D119" s="153"/>
      <c r="E119" s="153"/>
      <c r="F119" s="153"/>
      <c r="G119" s="153"/>
      <c r="H119" s="154"/>
    </row>
    <row r="120" spans="1:8" ht="15" thickBot="1" x14ac:dyDescent="0.25">
      <c r="A120" s="155"/>
      <c r="B120" s="156"/>
      <c r="C120" s="156"/>
      <c r="D120" s="156"/>
      <c r="E120" s="156"/>
      <c r="F120" s="156"/>
      <c r="G120" s="156"/>
      <c r="H120" s="157"/>
    </row>
  </sheetData>
  <mergeCells count="17">
    <mergeCell ref="J87:K87"/>
    <mergeCell ref="A5:B5"/>
    <mergeCell ref="A7:A15"/>
    <mergeCell ref="H15:L15"/>
    <mergeCell ref="H17:L17"/>
    <mergeCell ref="A28:B28"/>
    <mergeCell ref="A30:A66"/>
    <mergeCell ref="A71:B71"/>
    <mergeCell ref="J80:K80"/>
    <mergeCell ref="J81:K81"/>
    <mergeCell ref="J85:K85"/>
    <mergeCell ref="J86:K86"/>
    <mergeCell ref="J88:K88"/>
    <mergeCell ref="J89:K89"/>
    <mergeCell ref="J90:K90"/>
    <mergeCell ref="J92:K92"/>
    <mergeCell ref="A96:H120"/>
  </mergeCells>
  <dataValidations count="4">
    <dataValidation type="list" allowBlank="1" showInputMessage="1" showErrorMessage="1" sqref="E30:F31" xr:uid="{23158D31-2183-4A79-9E37-16814B969689}">
      <formula1>INDIRECT(IFERROR(RIGHT(#REF!,LEN(#REF!)-FIND(" ",#REF!)),#REF!)&amp;"Subs")</formula1>
    </dataValidation>
    <dataValidation type="list" allowBlank="1" showInputMessage="1" showErrorMessage="1" sqref="E32:F46" xr:uid="{4160DA9F-AE6B-4E22-A0FD-4A8F4268E498}">
      <formula1>INDIRECT(IFERROR(RIGHT($B32,LEN($B32)-FIND(" ",$B32)),$B32)&amp;"Subs")</formula1>
    </dataValidation>
    <dataValidation type="list" allowBlank="1" showInputMessage="1" showErrorMessage="1" sqref="G30:G64 G12:G13 G16:G18 G25:G28" xr:uid="{F4D872AD-008A-4649-96E3-4A833D10C4EF}">
      <formula1>"Fixed,Variable"</formula1>
    </dataValidation>
    <dataValidation type="list" allowBlank="1" showInputMessage="1" showErrorMessage="1" sqref="E64:E66 D30:D66 D12:D13 D16:D28" xr:uid="{28F676F4-BC0C-434E-AA1F-7272F7012A25}">
      <formula1>Variables</formula1>
    </dataValidation>
  </dataValidations>
  <hyperlinks>
    <hyperlink ref="F3" location="'TITLE PAGE'!A1" display="Back to title page" xr:uid="{953CF4FB-03EC-46EB-800F-77D6DB791404}"/>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3EBD2-37F9-4E93-8FCF-DC2009F26FAE}">
  <dimension ref="A1:CO120"/>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229</v>
      </c>
      <c r="C8" t="s">
        <v>212</v>
      </c>
      <c r="D8" s="27" t="s">
        <v>104</v>
      </c>
      <c r="E8" s="28"/>
      <c r="F8" s="28"/>
      <c r="G8" s="29" t="s">
        <v>105</v>
      </c>
      <c r="H8" s="30"/>
      <c r="I8" s="31"/>
      <c r="J8" s="31"/>
      <c r="K8" s="31"/>
      <c r="L8" s="31"/>
      <c r="M8" s="32"/>
      <c r="N8" s="118">
        <f>('[1]2030 onwards to 2080'!$E$28/5/1000000)*'[1]2030 onwards to 2080'!$H$4</f>
        <v>5.3010465741122427E-2</v>
      </c>
      <c r="O8" s="118">
        <f>('[1]2030 onwards to 2080'!$E$28/5/1000000)*'[1]2030 onwards to 2080'!$H$4</f>
        <v>5.3010465741122427E-2</v>
      </c>
      <c r="P8" s="118">
        <f>('[1]2030 onwards to 2080'!$E$28/5/1000000)*'[1]2030 onwards to 2080'!$H$4</f>
        <v>5.3010465741122427E-2</v>
      </c>
      <c r="Q8" s="118">
        <f>('[1]2030 onwards to 2080'!$E$28/5/1000000)*'[1]2030 onwards to 2080'!$H$4</f>
        <v>5.3010465741122427E-2</v>
      </c>
      <c r="R8" s="118">
        <f>('[1]2030 onwards to 2080'!$E$28/5/1000000)*'[1]2030 onwards to 2080'!$H$4</f>
        <v>5.3010465741122427E-2</v>
      </c>
      <c r="S8" s="118">
        <f>('[1]2030 onwards to 2080'!$J$28/5/1000000)*'[1]2030 onwards to 2080'!$H$4</f>
        <v>4.9299733139243858E-2</v>
      </c>
      <c r="T8" s="118">
        <f>('[1]2030 onwards to 2080'!$J$28/5/1000000)*'[1]2030 onwards to 2080'!$H$4</f>
        <v>4.9299733139243858E-2</v>
      </c>
      <c r="U8" s="118">
        <f>('[1]2030 onwards to 2080'!$J$28/5/1000000)*'[1]2030 onwards to 2080'!$H$4</f>
        <v>4.9299733139243858E-2</v>
      </c>
      <c r="V8" s="118">
        <f>('[1]2030 onwards to 2080'!$J$28/5/1000000)*'[1]2030 onwards to 2080'!$H$4</f>
        <v>4.9299733139243858E-2</v>
      </c>
      <c r="W8" s="118">
        <f>('[1]2030 onwards to 2080'!$J$28/5/1000000)*'[1]2030 onwards to 2080'!$H$4</f>
        <v>4.9299733139243858E-2</v>
      </c>
      <c r="X8" s="118">
        <f>('[1]2030 onwards to 2080'!$P$28/5/1000000)*'[1]2030 onwards to 2080'!$H$4</f>
        <v>4.5848751819496776E-2</v>
      </c>
      <c r="Y8" s="118">
        <f>('[1]2030 onwards to 2080'!$P$28/5/1000000)*'[1]2030 onwards to 2080'!$H$4</f>
        <v>4.5848751819496776E-2</v>
      </c>
      <c r="Z8" s="118">
        <f>('[1]2030 onwards to 2080'!$P$28/5/1000000)*'[1]2030 onwards to 2080'!$H$4</f>
        <v>4.5848751819496776E-2</v>
      </c>
      <c r="AA8" s="118">
        <f>('[1]2030 onwards to 2080'!$P$28/5/1000000)*'[1]2030 onwards to 2080'!$H$4</f>
        <v>4.5848751819496776E-2</v>
      </c>
      <c r="AB8" s="118">
        <f>('[1]2030 onwards to 2080'!$P$28/5/1000000)*'[1]2030 onwards to 2080'!$H$4</f>
        <v>4.5848751819496776E-2</v>
      </c>
      <c r="AC8" s="118">
        <f>('[1]2030 onwards to 2080'!$V$28/5/1000000)*'[1]2030 onwards to 2080'!$H$4</f>
        <v>4.3556314228521936E-2</v>
      </c>
      <c r="AD8" s="118">
        <f>('[1]2030 onwards to 2080'!$V$28/5/1000000)*'[1]2030 onwards to 2080'!$H$4</f>
        <v>4.3556314228521936E-2</v>
      </c>
      <c r="AE8" s="118">
        <f>('[1]2030 onwards to 2080'!$V$28/5/1000000)*'[1]2030 onwards to 2080'!$H$4</f>
        <v>4.3556314228521936E-2</v>
      </c>
      <c r="AF8" s="118">
        <f>('[1]2030 onwards to 2080'!$V$28/5/1000000)*'[1]2030 onwards to 2080'!$H$4</f>
        <v>4.3556314228521936E-2</v>
      </c>
      <c r="AG8" s="118">
        <f>('[1]2030 onwards to 2080'!$V$28/5/1000000)*'[1]2030 onwards to 2080'!$H$4</f>
        <v>4.3556314228521936E-2</v>
      </c>
      <c r="AH8" s="118">
        <f>('[1]2030 onwards to 2080'!$AB$28/5/1000000)*'[1]2030 onwards to 2080'!$H$4</f>
        <v>4.1814061659381056E-2</v>
      </c>
      <c r="AI8" s="118">
        <f>('[1]2030 onwards to 2080'!$AB$28/5/1000000)*'[1]2030 onwards to 2080'!$H$4</f>
        <v>4.1814061659381056E-2</v>
      </c>
      <c r="AJ8" s="118">
        <f>('[1]2030 onwards to 2080'!$AB$28/5/1000000)*'[1]2030 onwards to 2080'!$H$4</f>
        <v>4.1814061659381056E-2</v>
      </c>
      <c r="AK8" s="118">
        <f>('[1]2030 onwards to 2080'!$AB$28/5/1000000)*'[1]2030 onwards to 2080'!$H$4</f>
        <v>4.1814061659381056E-2</v>
      </c>
      <c r="AL8" s="118">
        <f>('[1]2030 onwards to 2080'!$AB$28/5/1000000)*'[1]2030 onwards to 2080'!$H$4</f>
        <v>4.1814061659381056E-2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2"/>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2"/>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2"/>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2"/>
      <c r="N14" s="41">
        <f>IF((N8+N9)*N11&lt;&gt;0,(N8+N9)*N11,"")</f>
        <v>5.1217841295770464E-2</v>
      </c>
      <c r="O14" s="41">
        <f t="shared" ref="O14:BQ14" si="3">IF((O8+O9)*O11&lt;&gt;0,(O8+O9)*O11,"")</f>
        <v>5.1217841295770464E-2</v>
      </c>
      <c r="P14" s="41">
        <f t="shared" si="3"/>
        <v>5.1217841295770464E-2</v>
      </c>
      <c r="Q14" s="41">
        <f>IF((Q8+Q9)*Q11&lt;&gt;0,(Q8+Q9)*Q11,"")</f>
        <v>5.1217841295770464E-2</v>
      </c>
      <c r="R14" s="41">
        <f t="shared" si="3"/>
        <v>5.1217841295770464E-2</v>
      </c>
      <c r="S14" s="41">
        <f t="shared" si="3"/>
        <v>4.763259240506653E-2</v>
      </c>
      <c r="T14" s="41">
        <f>IF((T8+T9)*T11&lt;&gt;0,(T8+T9)*T11,"")</f>
        <v>4.763259240506653E-2</v>
      </c>
      <c r="U14" s="41">
        <f t="shared" si="3"/>
        <v>4.763259240506653E-2</v>
      </c>
      <c r="V14" s="41">
        <f t="shared" si="3"/>
        <v>4.763259240506653E-2</v>
      </c>
      <c r="W14" s="41">
        <f t="shared" si="3"/>
        <v>4.763259240506653E-2</v>
      </c>
      <c r="X14" s="41">
        <f t="shared" si="3"/>
        <v>4.4298310936711861E-2</v>
      </c>
      <c r="Y14" s="41">
        <f t="shared" si="3"/>
        <v>4.4298310936711861E-2</v>
      </c>
      <c r="Z14" s="41">
        <f t="shared" si="3"/>
        <v>4.4298310936711861E-2</v>
      </c>
      <c r="AA14" s="41">
        <f t="shared" si="3"/>
        <v>4.4298310936711861E-2</v>
      </c>
      <c r="AB14" s="41">
        <f t="shared" si="3"/>
        <v>4.4298310936711861E-2</v>
      </c>
      <c r="AC14" s="41">
        <f t="shared" si="3"/>
        <v>4.2083395389876273E-2</v>
      </c>
      <c r="AD14" s="41">
        <f t="shared" si="3"/>
        <v>4.2083395389876273E-2</v>
      </c>
      <c r="AE14" s="41">
        <f t="shared" si="3"/>
        <v>4.2083395389876273E-2</v>
      </c>
      <c r="AF14" s="41">
        <f t="shared" si="3"/>
        <v>4.2083395389876273E-2</v>
      </c>
      <c r="AG14" s="41">
        <f t="shared" si="3"/>
        <v>4.2083395389876273E-2</v>
      </c>
      <c r="AH14" s="41">
        <f t="shared" si="3"/>
        <v>4.0400059574281215E-2</v>
      </c>
      <c r="AI14" s="41">
        <f t="shared" si="3"/>
        <v>4.0400059574281215E-2</v>
      </c>
      <c r="AJ14" s="41">
        <f t="shared" si="3"/>
        <v>4.0400059574281215E-2</v>
      </c>
      <c r="AK14" s="41">
        <f t="shared" si="3"/>
        <v>4.0400059574281215E-2</v>
      </c>
      <c r="AL14" s="41">
        <f t="shared" si="3"/>
        <v>4.0400059574281215E-2</v>
      </c>
      <c r="AM14" s="41" t="str">
        <f>IF((AM8+AM9)*AM11&lt;&gt;0,(AM8+AM9)*AM11,"")</f>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ref="BR14:BT14" si="4">IF((DF8+BR9)*BR11&lt;&gt;0,(DF8+BR9)*BR11,"")</f>
        <v/>
      </c>
      <c r="BS14" s="41" t="str">
        <f t="shared" si="4"/>
        <v/>
      </c>
      <c r="BT14" s="41" t="str">
        <f t="shared" si="4"/>
        <v/>
      </c>
      <c r="BU14" s="41" t="str">
        <f>IF((BP8+BU9)*BU11&lt;&gt;0,(BP8+BU9)*BU11,"")</f>
        <v/>
      </c>
      <c r="BV14" s="41" t="str">
        <f t="shared" ref="BV14:CO14" si="5">IF((BV8+BV9)*BV11&lt;&gt;0,(BV8+BV9)*BV11,"")</f>
        <v/>
      </c>
      <c r="BW14" s="41" t="str">
        <f t="shared" si="5"/>
        <v/>
      </c>
      <c r="BX14" s="41" t="str">
        <f t="shared" si="5"/>
        <v/>
      </c>
      <c r="BY14" s="41" t="str">
        <f t="shared" si="5"/>
        <v/>
      </c>
      <c r="BZ14" s="41" t="str">
        <f t="shared" si="5"/>
        <v/>
      </c>
      <c r="CA14" s="41" t="str">
        <f t="shared" si="5"/>
        <v/>
      </c>
      <c r="CB14" s="41" t="str">
        <f t="shared" si="5"/>
        <v/>
      </c>
      <c r="CC14" s="41" t="str">
        <f t="shared" si="5"/>
        <v/>
      </c>
      <c r="CD14" s="41" t="str">
        <f t="shared" si="5"/>
        <v/>
      </c>
      <c r="CE14" s="41" t="str">
        <f t="shared" si="5"/>
        <v/>
      </c>
      <c r="CF14" s="41" t="str">
        <f t="shared" si="5"/>
        <v/>
      </c>
      <c r="CG14" s="41" t="str">
        <f t="shared" si="5"/>
        <v/>
      </c>
      <c r="CH14" s="41" t="str">
        <f t="shared" si="5"/>
        <v/>
      </c>
      <c r="CI14" s="41" t="str">
        <f t="shared" si="5"/>
        <v/>
      </c>
      <c r="CJ14" s="41" t="str">
        <f t="shared" si="5"/>
        <v/>
      </c>
      <c r="CK14" s="41" t="str">
        <f t="shared" si="5"/>
        <v/>
      </c>
      <c r="CL14" s="41" t="str">
        <f t="shared" si="5"/>
        <v/>
      </c>
      <c r="CM14" s="41" t="str">
        <f t="shared" si="5"/>
        <v/>
      </c>
      <c r="CN14" s="41" t="str">
        <f t="shared" si="5"/>
        <v/>
      </c>
      <c r="CO14" s="42" t="str">
        <f t="shared" si="5"/>
        <v/>
      </c>
    </row>
    <row r="15" spans="1:93" s="43" customFormat="1" ht="15.75" thickBot="1" x14ac:dyDescent="0.25">
      <c r="A15" s="162"/>
      <c r="B15" s="36"/>
      <c r="C15" s="37"/>
      <c r="D15" s="38" t="s">
        <v>114</v>
      </c>
      <c r="E15" s="37"/>
      <c r="F15" s="37"/>
      <c r="G15" s="37" t="s">
        <v>101</v>
      </c>
      <c r="H15" s="163">
        <f>IF(SUM($M$14:$CO$14)&lt;&gt;0,SUM($M$14:$CO$14),"")</f>
        <v>1.1281609980085319</v>
      </c>
      <c r="I15" s="164"/>
      <c r="J15" s="164"/>
      <c r="K15" s="164"/>
      <c r="L15" s="165"/>
    </row>
    <row r="16" spans="1:93" s="43" customFormat="1" ht="15.75" thickBot="1" x14ac:dyDescent="0.25">
      <c r="A16" s="44"/>
      <c r="B16" s="45"/>
      <c r="C16" s="45"/>
      <c r="D16" s="46"/>
      <c r="E16" s="45"/>
      <c r="F16" s="45"/>
      <c r="G16" s="45"/>
      <c r="H16" s="47">
        <f>H15</f>
        <v>1.1281609980085319</v>
      </c>
      <c r="I16" s="48"/>
    </row>
    <row r="17" spans="1:93" s="43" customFormat="1" ht="15.75" thickBot="1" x14ac:dyDescent="0.25">
      <c r="A17" s="44"/>
      <c r="B17" s="45"/>
      <c r="C17" s="45"/>
      <c r="D17" s="46"/>
      <c r="E17" s="45"/>
      <c r="F17" s="45"/>
      <c r="G17" s="45"/>
      <c r="H17" s="163">
        <f>IF(SUM($M$14:$AL$14)&lt;&gt;0,SUM($M$14:$AL$14),"")</f>
        <v>1.1281609980085319</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1.1281609980085319</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6">+O7+N22</f>
        <v>0</v>
      </c>
      <c r="P20" s="134">
        <f t="shared" si="6"/>
        <v>0</v>
      </c>
      <c r="Q20" s="134">
        <f t="shared" si="6"/>
        <v>0</v>
      </c>
      <c r="R20" s="134">
        <f t="shared" si="6"/>
        <v>0</v>
      </c>
      <c r="S20" s="134">
        <f t="shared" si="6"/>
        <v>0</v>
      </c>
      <c r="T20" s="134">
        <f t="shared" si="6"/>
        <v>0</v>
      </c>
      <c r="U20" s="134">
        <f t="shared" si="6"/>
        <v>0</v>
      </c>
      <c r="V20" s="134">
        <f t="shared" si="6"/>
        <v>0</v>
      </c>
      <c r="W20" s="134">
        <f t="shared" si="6"/>
        <v>0</v>
      </c>
      <c r="X20" s="134">
        <f t="shared" si="6"/>
        <v>0</v>
      </c>
      <c r="Y20" s="134">
        <f t="shared" si="6"/>
        <v>0</v>
      </c>
      <c r="Z20" s="134">
        <f t="shared" si="6"/>
        <v>0</v>
      </c>
      <c r="AA20" s="134">
        <f t="shared" si="6"/>
        <v>0</v>
      </c>
      <c r="AB20" s="134">
        <f t="shared" si="6"/>
        <v>0</v>
      </c>
      <c r="AC20" s="134">
        <f t="shared" si="6"/>
        <v>0</v>
      </c>
      <c r="AD20" s="134">
        <f t="shared" si="6"/>
        <v>0</v>
      </c>
      <c r="AE20" s="134">
        <f t="shared" si="6"/>
        <v>0</v>
      </c>
      <c r="AF20" s="134">
        <f t="shared" si="6"/>
        <v>0</v>
      </c>
      <c r="AG20" s="134">
        <f t="shared" si="6"/>
        <v>0</v>
      </c>
      <c r="AH20" s="134">
        <f t="shared" si="6"/>
        <v>0</v>
      </c>
      <c r="AI20" s="134">
        <f t="shared" si="6"/>
        <v>0</v>
      </c>
      <c r="AJ20" s="134">
        <f t="shared" si="6"/>
        <v>0</v>
      </c>
      <c r="AK20" s="134">
        <f t="shared" si="6"/>
        <v>0</v>
      </c>
      <c r="AL20" s="134">
        <f t="shared" si="6"/>
        <v>0</v>
      </c>
      <c r="AM20" s="134">
        <f t="shared" si="6"/>
        <v>0</v>
      </c>
      <c r="AN20" s="134">
        <f t="shared" si="6"/>
        <v>0</v>
      </c>
      <c r="AO20" s="134">
        <f t="shared" si="6"/>
        <v>0</v>
      </c>
      <c r="AP20" s="134">
        <f t="shared" si="6"/>
        <v>0</v>
      </c>
      <c r="AQ20" s="134">
        <f t="shared" si="6"/>
        <v>0</v>
      </c>
      <c r="AR20" s="134">
        <f t="shared" si="6"/>
        <v>0</v>
      </c>
      <c r="AS20" s="134">
        <f t="shared" si="6"/>
        <v>0</v>
      </c>
      <c r="AT20" s="134">
        <f t="shared" si="6"/>
        <v>0</v>
      </c>
      <c r="AU20" s="134">
        <f t="shared" si="6"/>
        <v>0</v>
      </c>
      <c r="AV20" s="134">
        <f t="shared" si="6"/>
        <v>0</v>
      </c>
      <c r="AW20" s="134">
        <f t="shared" si="6"/>
        <v>0</v>
      </c>
      <c r="AX20" s="134">
        <f t="shared" si="6"/>
        <v>0</v>
      </c>
      <c r="AY20" s="134">
        <f t="shared" si="6"/>
        <v>0</v>
      </c>
      <c r="AZ20" s="134">
        <f t="shared" si="6"/>
        <v>0</v>
      </c>
      <c r="BA20" s="134">
        <f t="shared" si="6"/>
        <v>0</v>
      </c>
      <c r="BB20" s="134">
        <f t="shared" si="6"/>
        <v>0</v>
      </c>
      <c r="BC20" s="134">
        <f t="shared" si="6"/>
        <v>0</v>
      </c>
      <c r="BD20" s="134">
        <f t="shared" si="6"/>
        <v>0</v>
      </c>
      <c r="BE20" s="134">
        <f t="shared" si="6"/>
        <v>0</v>
      </c>
      <c r="BF20" s="134">
        <f t="shared" si="6"/>
        <v>0</v>
      </c>
      <c r="BG20" s="134">
        <f t="shared" si="6"/>
        <v>0</v>
      </c>
      <c r="BH20" s="134">
        <f t="shared" si="6"/>
        <v>0</v>
      </c>
      <c r="BI20" s="134">
        <f t="shared" si="6"/>
        <v>0</v>
      </c>
      <c r="BJ20" s="134">
        <f t="shared" si="6"/>
        <v>0</v>
      </c>
      <c r="BK20" s="134">
        <f t="shared" si="6"/>
        <v>0</v>
      </c>
      <c r="BL20" s="134">
        <f t="shared" si="6"/>
        <v>0</v>
      </c>
      <c r="BM20" s="134">
        <f t="shared" si="6"/>
        <v>0</v>
      </c>
      <c r="BN20" s="134">
        <f t="shared" si="6"/>
        <v>0</v>
      </c>
      <c r="BO20" s="134">
        <f t="shared" si="6"/>
        <v>0</v>
      </c>
      <c r="BP20" s="134">
        <f t="shared" si="6"/>
        <v>0</v>
      </c>
      <c r="BQ20" s="134">
        <f t="shared" si="6"/>
        <v>0</v>
      </c>
      <c r="BR20" s="134">
        <f t="shared" si="6"/>
        <v>0</v>
      </c>
      <c r="BS20" s="134">
        <f t="shared" si="6"/>
        <v>0</v>
      </c>
      <c r="BT20" s="134">
        <f t="shared" si="6"/>
        <v>0</v>
      </c>
      <c r="BU20" s="134">
        <f t="shared" si="6"/>
        <v>0</v>
      </c>
      <c r="BV20" s="134">
        <f t="shared" si="6"/>
        <v>0</v>
      </c>
      <c r="BW20" s="134">
        <f t="shared" si="6"/>
        <v>0</v>
      </c>
      <c r="BX20" s="134">
        <f t="shared" si="6"/>
        <v>0</v>
      </c>
      <c r="BY20" s="134">
        <f t="shared" si="6"/>
        <v>0</v>
      </c>
      <c r="BZ20" s="134">
        <f t="shared" si="6"/>
        <v>0</v>
      </c>
      <c r="CA20" s="134">
        <f t="shared" ref="CA20:CO20" si="7">+CA7+BZ22</f>
        <v>0</v>
      </c>
      <c r="CB20" s="134">
        <f t="shared" si="7"/>
        <v>0</v>
      </c>
      <c r="CC20" s="134">
        <f t="shared" si="7"/>
        <v>0</v>
      </c>
      <c r="CD20" s="134">
        <f t="shared" si="7"/>
        <v>0</v>
      </c>
      <c r="CE20" s="134">
        <f t="shared" si="7"/>
        <v>0</v>
      </c>
      <c r="CF20" s="134">
        <f t="shared" si="7"/>
        <v>0</v>
      </c>
      <c r="CG20" s="134">
        <f t="shared" si="7"/>
        <v>0</v>
      </c>
      <c r="CH20" s="134">
        <f t="shared" si="7"/>
        <v>0</v>
      </c>
      <c r="CI20" s="134">
        <f t="shared" si="7"/>
        <v>0</v>
      </c>
      <c r="CJ20" s="134">
        <f t="shared" si="7"/>
        <v>0</v>
      </c>
      <c r="CK20" s="134">
        <f t="shared" si="7"/>
        <v>0</v>
      </c>
      <c r="CL20" s="134">
        <f t="shared" si="7"/>
        <v>0</v>
      </c>
      <c r="CM20" s="134">
        <f t="shared" si="7"/>
        <v>0</v>
      </c>
      <c r="CN20" s="134">
        <f t="shared" si="7"/>
        <v>0</v>
      </c>
      <c r="CO20" s="134">
        <f t="shared" si="7"/>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8">MIN(IF(N20=0,0,+N7/$F21)+M21,N20)</f>
        <v>0</v>
      </c>
      <c r="O21" s="135">
        <f t="shared" si="8"/>
        <v>0</v>
      </c>
      <c r="P21" s="135">
        <f t="shared" si="8"/>
        <v>0</v>
      </c>
      <c r="Q21" s="135">
        <f t="shared" si="8"/>
        <v>0</v>
      </c>
      <c r="R21" s="135">
        <f t="shared" si="8"/>
        <v>0</v>
      </c>
      <c r="S21" s="135">
        <f t="shared" si="8"/>
        <v>0</v>
      </c>
      <c r="T21" s="135">
        <f t="shared" si="8"/>
        <v>0</v>
      </c>
      <c r="U21" s="135">
        <f t="shared" si="8"/>
        <v>0</v>
      </c>
      <c r="V21" s="135">
        <f t="shared" si="8"/>
        <v>0</v>
      </c>
      <c r="W21" s="135">
        <f t="shared" si="8"/>
        <v>0</v>
      </c>
      <c r="X21" s="135">
        <f t="shared" si="8"/>
        <v>0</v>
      </c>
      <c r="Y21" s="135">
        <f t="shared" si="8"/>
        <v>0</v>
      </c>
      <c r="Z21" s="135">
        <f t="shared" si="8"/>
        <v>0</v>
      </c>
      <c r="AA21" s="135">
        <f t="shared" si="8"/>
        <v>0</v>
      </c>
      <c r="AB21" s="135">
        <f t="shared" si="8"/>
        <v>0</v>
      </c>
      <c r="AC21" s="135">
        <f t="shared" si="8"/>
        <v>0</v>
      </c>
      <c r="AD21" s="135">
        <f t="shared" si="8"/>
        <v>0</v>
      </c>
      <c r="AE21" s="135">
        <f t="shared" si="8"/>
        <v>0</v>
      </c>
      <c r="AF21" s="135">
        <f t="shared" si="8"/>
        <v>0</v>
      </c>
      <c r="AG21" s="135">
        <f t="shared" si="8"/>
        <v>0</v>
      </c>
      <c r="AH21" s="135">
        <f t="shared" si="8"/>
        <v>0</v>
      </c>
      <c r="AI21" s="135">
        <f t="shared" si="8"/>
        <v>0</v>
      </c>
      <c r="AJ21" s="135">
        <f t="shared" si="8"/>
        <v>0</v>
      </c>
      <c r="AK21" s="135">
        <f t="shared" si="8"/>
        <v>0</v>
      </c>
      <c r="AL21" s="135">
        <f t="shared" si="8"/>
        <v>0</v>
      </c>
      <c r="AM21" s="135">
        <f t="shared" si="8"/>
        <v>0</v>
      </c>
      <c r="AN21" s="135">
        <f t="shared" si="8"/>
        <v>0</v>
      </c>
      <c r="AO21" s="135">
        <f t="shared" si="8"/>
        <v>0</v>
      </c>
      <c r="AP21" s="135">
        <f t="shared" si="8"/>
        <v>0</v>
      </c>
      <c r="AQ21" s="135">
        <f t="shared" si="8"/>
        <v>0</v>
      </c>
      <c r="AR21" s="135">
        <f t="shared" si="8"/>
        <v>0</v>
      </c>
      <c r="AS21" s="135">
        <f t="shared" si="8"/>
        <v>0</v>
      </c>
      <c r="AT21" s="135">
        <f t="shared" si="8"/>
        <v>0</v>
      </c>
      <c r="AU21" s="135">
        <f t="shared" si="8"/>
        <v>0</v>
      </c>
      <c r="AV21" s="135">
        <f t="shared" si="8"/>
        <v>0</v>
      </c>
      <c r="AW21" s="135">
        <f t="shared" si="8"/>
        <v>0</v>
      </c>
      <c r="AX21" s="135">
        <f t="shared" si="8"/>
        <v>0</v>
      </c>
      <c r="AY21" s="135">
        <f t="shared" si="8"/>
        <v>0</v>
      </c>
      <c r="AZ21" s="135">
        <f t="shared" si="8"/>
        <v>0</v>
      </c>
      <c r="BA21" s="135">
        <f t="shared" si="8"/>
        <v>0</v>
      </c>
      <c r="BB21" s="135">
        <f t="shared" si="8"/>
        <v>0</v>
      </c>
      <c r="BC21" s="135">
        <f t="shared" si="8"/>
        <v>0</v>
      </c>
      <c r="BD21" s="135">
        <f t="shared" si="8"/>
        <v>0</v>
      </c>
      <c r="BE21" s="135">
        <f t="shared" si="8"/>
        <v>0</v>
      </c>
      <c r="BF21" s="135">
        <f t="shared" si="8"/>
        <v>0</v>
      </c>
      <c r="BG21" s="135">
        <f t="shared" si="8"/>
        <v>0</v>
      </c>
      <c r="BH21" s="135">
        <f t="shared" si="8"/>
        <v>0</v>
      </c>
      <c r="BI21" s="135">
        <f t="shared" si="8"/>
        <v>0</v>
      </c>
      <c r="BJ21" s="135">
        <f t="shared" si="8"/>
        <v>0</v>
      </c>
      <c r="BK21" s="135">
        <f t="shared" si="8"/>
        <v>0</v>
      </c>
      <c r="BL21" s="135">
        <f t="shared" si="8"/>
        <v>0</v>
      </c>
      <c r="BM21" s="135">
        <f t="shared" si="8"/>
        <v>0</v>
      </c>
      <c r="BN21" s="135">
        <f t="shared" si="8"/>
        <v>0</v>
      </c>
      <c r="BO21" s="135">
        <f t="shared" si="8"/>
        <v>0</v>
      </c>
      <c r="BP21" s="135">
        <f t="shared" si="8"/>
        <v>0</v>
      </c>
      <c r="BQ21" s="135">
        <f t="shared" si="8"/>
        <v>0</v>
      </c>
      <c r="BR21" s="135">
        <f t="shared" si="8"/>
        <v>0</v>
      </c>
      <c r="BS21" s="135">
        <f t="shared" si="8"/>
        <v>0</v>
      </c>
      <c r="BT21" s="135">
        <f t="shared" si="8"/>
        <v>0</v>
      </c>
      <c r="BU21" s="135">
        <f t="shared" si="8"/>
        <v>0</v>
      </c>
      <c r="BV21" s="135">
        <f t="shared" si="8"/>
        <v>0</v>
      </c>
      <c r="BW21" s="135">
        <f t="shared" si="8"/>
        <v>0</v>
      </c>
      <c r="BX21" s="135">
        <f t="shared" si="8"/>
        <v>0</v>
      </c>
      <c r="BY21" s="135">
        <f t="shared" si="8"/>
        <v>0</v>
      </c>
      <c r="BZ21" s="135">
        <f t="shared" ref="BZ21:CO21" si="9">MIN(IF(BZ20=0,0,+BZ7/$F21)+BY21,BZ20)</f>
        <v>0</v>
      </c>
      <c r="CA21" s="135">
        <f t="shared" si="9"/>
        <v>0</v>
      </c>
      <c r="CB21" s="135">
        <f t="shared" si="9"/>
        <v>0</v>
      </c>
      <c r="CC21" s="135">
        <f t="shared" si="9"/>
        <v>0</v>
      </c>
      <c r="CD21" s="135">
        <f t="shared" si="9"/>
        <v>0</v>
      </c>
      <c r="CE21" s="135">
        <f t="shared" si="9"/>
        <v>0</v>
      </c>
      <c r="CF21" s="135">
        <f t="shared" si="9"/>
        <v>0</v>
      </c>
      <c r="CG21" s="135">
        <f t="shared" si="9"/>
        <v>0</v>
      </c>
      <c r="CH21" s="135">
        <f t="shared" si="9"/>
        <v>0</v>
      </c>
      <c r="CI21" s="135">
        <f t="shared" si="9"/>
        <v>0</v>
      </c>
      <c r="CJ21" s="135">
        <f t="shared" si="9"/>
        <v>0</v>
      </c>
      <c r="CK21" s="135">
        <f t="shared" si="9"/>
        <v>0</v>
      </c>
      <c r="CL21" s="135">
        <f t="shared" si="9"/>
        <v>0</v>
      </c>
      <c r="CM21" s="135">
        <f t="shared" si="9"/>
        <v>0</v>
      </c>
      <c r="CN21" s="135">
        <f t="shared" si="9"/>
        <v>0</v>
      </c>
      <c r="CO21" s="135">
        <f t="shared" si="9"/>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10">+O20-O21</f>
        <v>0</v>
      </c>
      <c r="P22" s="135">
        <f t="shared" si="10"/>
        <v>0</v>
      </c>
      <c r="Q22" s="135">
        <f t="shared" si="10"/>
        <v>0</v>
      </c>
      <c r="R22" s="135">
        <f t="shared" si="10"/>
        <v>0</v>
      </c>
      <c r="S22" s="135">
        <f t="shared" si="10"/>
        <v>0</v>
      </c>
      <c r="T22" s="135">
        <f t="shared" si="10"/>
        <v>0</v>
      </c>
      <c r="U22" s="135">
        <f t="shared" si="10"/>
        <v>0</v>
      </c>
      <c r="V22" s="135">
        <f t="shared" si="10"/>
        <v>0</v>
      </c>
      <c r="W22" s="135">
        <f t="shared" si="10"/>
        <v>0</v>
      </c>
      <c r="X22" s="135">
        <f t="shared" si="10"/>
        <v>0</v>
      </c>
      <c r="Y22" s="135">
        <f t="shared" si="10"/>
        <v>0</v>
      </c>
      <c r="Z22" s="135">
        <f t="shared" si="10"/>
        <v>0</v>
      </c>
      <c r="AA22" s="135">
        <f t="shared" si="10"/>
        <v>0</v>
      </c>
      <c r="AB22" s="135">
        <f t="shared" si="10"/>
        <v>0</v>
      </c>
      <c r="AC22" s="136">
        <f t="shared" si="10"/>
        <v>0</v>
      </c>
      <c r="AD22" s="136">
        <f t="shared" si="10"/>
        <v>0</v>
      </c>
      <c r="AE22" s="136">
        <f t="shared" si="10"/>
        <v>0</v>
      </c>
      <c r="AF22" s="136">
        <f t="shared" si="10"/>
        <v>0</v>
      </c>
      <c r="AG22" s="136">
        <f t="shared" si="10"/>
        <v>0</v>
      </c>
      <c r="AH22" s="136">
        <f t="shared" si="10"/>
        <v>0</v>
      </c>
      <c r="AI22" s="136">
        <f t="shared" si="10"/>
        <v>0</v>
      </c>
      <c r="AJ22" s="136">
        <f t="shared" si="10"/>
        <v>0</v>
      </c>
      <c r="AK22" s="136">
        <f t="shared" si="10"/>
        <v>0</v>
      </c>
      <c r="AL22" s="136">
        <f t="shared" si="10"/>
        <v>0</v>
      </c>
      <c r="AM22" s="136">
        <f t="shared" si="10"/>
        <v>0</v>
      </c>
      <c r="AN22" s="136">
        <f t="shared" si="10"/>
        <v>0</v>
      </c>
      <c r="AO22" s="136">
        <f t="shared" si="10"/>
        <v>0</v>
      </c>
      <c r="AP22" s="136">
        <f t="shared" si="10"/>
        <v>0</v>
      </c>
      <c r="AQ22" s="136">
        <f t="shared" si="10"/>
        <v>0</v>
      </c>
      <c r="AR22" s="136">
        <f t="shared" si="10"/>
        <v>0</v>
      </c>
      <c r="AS22" s="136">
        <f t="shared" si="10"/>
        <v>0</v>
      </c>
      <c r="AT22" s="136">
        <f t="shared" si="10"/>
        <v>0</v>
      </c>
      <c r="AU22" s="136">
        <f t="shared" si="10"/>
        <v>0</v>
      </c>
      <c r="AV22" s="136">
        <f t="shared" si="10"/>
        <v>0</v>
      </c>
      <c r="AW22" s="136">
        <f t="shared" si="10"/>
        <v>0</v>
      </c>
      <c r="AX22" s="136">
        <f t="shared" si="10"/>
        <v>0</v>
      </c>
      <c r="AY22" s="136">
        <f t="shared" si="10"/>
        <v>0</v>
      </c>
      <c r="AZ22" s="136">
        <f t="shared" si="10"/>
        <v>0</v>
      </c>
      <c r="BA22" s="136">
        <f t="shared" si="10"/>
        <v>0</v>
      </c>
      <c r="BB22" s="136">
        <f t="shared" si="10"/>
        <v>0</v>
      </c>
      <c r="BC22" s="136">
        <f t="shared" si="10"/>
        <v>0</v>
      </c>
      <c r="BD22" s="136">
        <f t="shared" si="10"/>
        <v>0</v>
      </c>
      <c r="BE22" s="136">
        <f t="shared" si="10"/>
        <v>0</v>
      </c>
      <c r="BF22" s="136">
        <f t="shared" si="10"/>
        <v>0</v>
      </c>
      <c r="BG22" s="136">
        <f t="shared" si="10"/>
        <v>0</v>
      </c>
      <c r="BH22" s="136">
        <f t="shared" si="10"/>
        <v>0</v>
      </c>
      <c r="BI22" s="136">
        <f t="shared" si="10"/>
        <v>0</v>
      </c>
      <c r="BJ22" s="136">
        <f t="shared" si="10"/>
        <v>0</v>
      </c>
      <c r="BK22" s="136">
        <f t="shared" si="10"/>
        <v>0</v>
      </c>
      <c r="BL22" s="136">
        <f t="shared" si="10"/>
        <v>0</v>
      </c>
      <c r="BM22" s="136">
        <f t="shared" si="10"/>
        <v>0</v>
      </c>
      <c r="BN22" s="136">
        <f t="shared" si="10"/>
        <v>0</v>
      </c>
      <c r="BO22" s="136">
        <f t="shared" si="10"/>
        <v>0</v>
      </c>
      <c r="BP22" s="136">
        <f t="shared" si="10"/>
        <v>0</v>
      </c>
      <c r="BQ22" s="136">
        <f t="shared" si="10"/>
        <v>0</v>
      </c>
      <c r="BR22" s="136">
        <f t="shared" si="10"/>
        <v>0</v>
      </c>
      <c r="BS22" s="136">
        <f t="shared" si="10"/>
        <v>0</v>
      </c>
      <c r="BT22" s="136">
        <f t="shared" si="10"/>
        <v>0</v>
      </c>
      <c r="BU22" s="136">
        <f t="shared" si="10"/>
        <v>0</v>
      </c>
      <c r="BV22" s="136">
        <f t="shared" si="10"/>
        <v>0</v>
      </c>
      <c r="BW22" s="136">
        <f t="shared" si="10"/>
        <v>0</v>
      </c>
      <c r="BX22" s="136">
        <f t="shared" si="10"/>
        <v>0</v>
      </c>
      <c r="BY22" s="136">
        <f t="shared" si="10"/>
        <v>0</v>
      </c>
      <c r="BZ22" s="136">
        <f t="shared" si="10"/>
        <v>0</v>
      </c>
      <c r="CA22" s="136">
        <f t="shared" ref="CA22:CO22" si="11">+CA20-CA21</f>
        <v>0</v>
      </c>
      <c r="CB22" s="136">
        <f t="shared" si="11"/>
        <v>0</v>
      </c>
      <c r="CC22" s="136">
        <f t="shared" si="11"/>
        <v>0</v>
      </c>
      <c r="CD22" s="136">
        <f t="shared" si="11"/>
        <v>0</v>
      </c>
      <c r="CE22" s="136">
        <f t="shared" si="11"/>
        <v>0</v>
      </c>
      <c r="CF22" s="136">
        <f t="shared" si="11"/>
        <v>0</v>
      </c>
      <c r="CG22" s="136">
        <f t="shared" si="11"/>
        <v>0</v>
      </c>
      <c r="CH22" s="136">
        <f t="shared" si="11"/>
        <v>0</v>
      </c>
      <c r="CI22" s="136">
        <f t="shared" si="11"/>
        <v>0</v>
      </c>
      <c r="CJ22" s="136">
        <f t="shared" si="11"/>
        <v>0</v>
      </c>
      <c r="CK22" s="136">
        <f t="shared" si="11"/>
        <v>0</v>
      </c>
      <c r="CL22" s="136">
        <f t="shared" si="11"/>
        <v>0</v>
      </c>
      <c r="CM22" s="136">
        <f t="shared" si="11"/>
        <v>0</v>
      </c>
      <c r="CN22" s="136">
        <f t="shared" si="11"/>
        <v>0</v>
      </c>
      <c r="CO22" s="136">
        <f t="shared" si="11"/>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2">AVERAGE(O20,O22)</f>
        <v>0</v>
      </c>
      <c r="P23" s="135">
        <f t="shared" si="12"/>
        <v>0</v>
      </c>
      <c r="Q23" s="135">
        <f t="shared" si="12"/>
        <v>0</v>
      </c>
      <c r="R23" s="135">
        <f t="shared" si="12"/>
        <v>0</v>
      </c>
      <c r="S23" s="135">
        <f t="shared" si="12"/>
        <v>0</v>
      </c>
      <c r="T23" s="135">
        <f t="shared" si="12"/>
        <v>0</v>
      </c>
      <c r="U23" s="135">
        <f t="shared" si="12"/>
        <v>0</v>
      </c>
      <c r="V23" s="135">
        <f t="shared" si="12"/>
        <v>0</v>
      </c>
      <c r="W23" s="135">
        <f t="shared" si="12"/>
        <v>0</v>
      </c>
      <c r="X23" s="135">
        <f t="shared" si="12"/>
        <v>0</v>
      </c>
      <c r="Y23" s="135">
        <f t="shared" si="12"/>
        <v>0</v>
      </c>
      <c r="Z23" s="135">
        <f t="shared" si="12"/>
        <v>0</v>
      </c>
      <c r="AA23" s="135">
        <f t="shared" si="12"/>
        <v>0</v>
      </c>
      <c r="AB23" s="135">
        <f t="shared" si="12"/>
        <v>0</v>
      </c>
      <c r="AC23" s="136">
        <f t="shared" si="12"/>
        <v>0</v>
      </c>
      <c r="AD23" s="136">
        <f t="shared" si="12"/>
        <v>0</v>
      </c>
      <c r="AE23" s="136">
        <f t="shared" si="12"/>
        <v>0</v>
      </c>
      <c r="AF23" s="136">
        <f t="shared" si="12"/>
        <v>0</v>
      </c>
      <c r="AG23" s="136">
        <f t="shared" si="12"/>
        <v>0</v>
      </c>
      <c r="AH23" s="136">
        <f t="shared" si="12"/>
        <v>0</v>
      </c>
      <c r="AI23" s="136">
        <f t="shared" si="12"/>
        <v>0</v>
      </c>
      <c r="AJ23" s="136">
        <f t="shared" si="12"/>
        <v>0</v>
      </c>
      <c r="AK23" s="136">
        <f t="shared" si="12"/>
        <v>0</v>
      </c>
      <c r="AL23" s="136">
        <f t="shared" si="12"/>
        <v>0</v>
      </c>
      <c r="AM23" s="136">
        <f t="shared" si="12"/>
        <v>0</v>
      </c>
      <c r="AN23" s="136">
        <f t="shared" si="12"/>
        <v>0</v>
      </c>
      <c r="AO23" s="136">
        <f t="shared" si="12"/>
        <v>0</v>
      </c>
      <c r="AP23" s="136">
        <f t="shared" si="12"/>
        <v>0</v>
      </c>
      <c r="AQ23" s="136">
        <f t="shared" si="12"/>
        <v>0</v>
      </c>
      <c r="AR23" s="136">
        <f t="shared" si="12"/>
        <v>0</v>
      </c>
      <c r="AS23" s="136">
        <f t="shared" si="12"/>
        <v>0</v>
      </c>
      <c r="AT23" s="136">
        <f t="shared" si="12"/>
        <v>0</v>
      </c>
      <c r="AU23" s="136">
        <f t="shared" si="12"/>
        <v>0</v>
      </c>
      <c r="AV23" s="136">
        <f t="shared" si="12"/>
        <v>0</v>
      </c>
      <c r="AW23" s="136">
        <f t="shared" si="12"/>
        <v>0</v>
      </c>
      <c r="AX23" s="136">
        <f t="shared" si="12"/>
        <v>0</v>
      </c>
      <c r="AY23" s="136">
        <f t="shared" si="12"/>
        <v>0</v>
      </c>
      <c r="AZ23" s="136">
        <f t="shared" si="12"/>
        <v>0</v>
      </c>
      <c r="BA23" s="136">
        <f t="shared" si="12"/>
        <v>0</v>
      </c>
      <c r="BB23" s="136">
        <f t="shared" si="12"/>
        <v>0</v>
      </c>
      <c r="BC23" s="136">
        <f t="shared" si="12"/>
        <v>0</v>
      </c>
      <c r="BD23" s="136">
        <f t="shared" si="12"/>
        <v>0</v>
      </c>
      <c r="BE23" s="136">
        <f t="shared" si="12"/>
        <v>0</v>
      </c>
      <c r="BF23" s="136">
        <f t="shared" si="12"/>
        <v>0</v>
      </c>
      <c r="BG23" s="136">
        <f t="shared" si="12"/>
        <v>0</v>
      </c>
      <c r="BH23" s="136">
        <f t="shared" si="12"/>
        <v>0</v>
      </c>
      <c r="BI23" s="136">
        <f t="shared" si="12"/>
        <v>0</v>
      </c>
      <c r="BJ23" s="136">
        <f t="shared" si="12"/>
        <v>0</v>
      </c>
      <c r="BK23" s="136">
        <f t="shared" si="12"/>
        <v>0</v>
      </c>
      <c r="BL23" s="136">
        <f t="shared" si="12"/>
        <v>0</v>
      </c>
      <c r="BM23" s="136">
        <f t="shared" si="12"/>
        <v>0</v>
      </c>
      <c r="BN23" s="136">
        <f t="shared" si="12"/>
        <v>0</v>
      </c>
      <c r="BO23" s="136">
        <f t="shared" si="12"/>
        <v>0</v>
      </c>
      <c r="BP23" s="136">
        <f t="shared" si="12"/>
        <v>0</v>
      </c>
      <c r="BQ23" s="136">
        <f t="shared" si="12"/>
        <v>0</v>
      </c>
      <c r="BR23" s="136">
        <f t="shared" si="12"/>
        <v>0</v>
      </c>
      <c r="BS23" s="136">
        <f t="shared" si="12"/>
        <v>0</v>
      </c>
      <c r="BT23" s="136">
        <f t="shared" si="12"/>
        <v>0</v>
      </c>
      <c r="BU23" s="136">
        <f t="shared" si="12"/>
        <v>0</v>
      </c>
      <c r="BV23" s="136">
        <f t="shared" si="12"/>
        <v>0</v>
      </c>
      <c r="BW23" s="136">
        <f t="shared" si="12"/>
        <v>0</v>
      </c>
      <c r="BX23" s="136">
        <f t="shared" si="12"/>
        <v>0</v>
      </c>
      <c r="BY23" s="136">
        <f t="shared" si="12"/>
        <v>0</v>
      </c>
      <c r="BZ23" s="136">
        <f t="shared" si="12"/>
        <v>0</v>
      </c>
      <c r="CA23" s="136">
        <f t="shared" ref="CA23:CO23" si="13">AVERAGE(CA20,CA22)</f>
        <v>0</v>
      </c>
      <c r="CB23" s="136">
        <f t="shared" si="13"/>
        <v>0</v>
      </c>
      <c r="CC23" s="136">
        <f t="shared" si="13"/>
        <v>0</v>
      </c>
      <c r="CD23" s="136">
        <f t="shared" si="13"/>
        <v>0</v>
      </c>
      <c r="CE23" s="136">
        <f t="shared" si="13"/>
        <v>0</v>
      </c>
      <c r="CF23" s="136">
        <f t="shared" si="13"/>
        <v>0</v>
      </c>
      <c r="CG23" s="136">
        <f t="shared" si="13"/>
        <v>0</v>
      </c>
      <c r="CH23" s="136">
        <f t="shared" si="13"/>
        <v>0</v>
      </c>
      <c r="CI23" s="136">
        <f t="shared" si="13"/>
        <v>0</v>
      </c>
      <c r="CJ23" s="136">
        <f t="shared" si="13"/>
        <v>0</v>
      </c>
      <c r="CK23" s="136">
        <f t="shared" si="13"/>
        <v>0</v>
      </c>
      <c r="CL23" s="136">
        <f t="shared" si="13"/>
        <v>0</v>
      </c>
      <c r="CM23" s="136">
        <f t="shared" si="13"/>
        <v>0</v>
      </c>
      <c r="CN23" s="136">
        <f t="shared" si="13"/>
        <v>0</v>
      </c>
      <c r="CO23" s="136">
        <f t="shared" si="13"/>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4">+O23*$F24+O21</f>
        <v>0</v>
      </c>
      <c r="P24" s="135">
        <f t="shared" si="14"/>
        <v>0</v>
      </c>
      <c r="Q24" s="135">
        <f t="shared" si="14"/>
        <v>0</v>
      </c>
      <c r="R24" s="135">
        <f t="shared" si="14"/>
        <v>0</v>
      </c>
      <c r="S24" s="135">
        <f t="shared" si="14"/>
        <v>0</v>
      </c>
      <c r="T24" s="135">
        <f t="shared" si="14"/>
        <v>0</v>
      </c>
      <c r="U24" s="135">
        <f t="shared" si="14"/>
        <v>0</v>
      </c>
      <c r="V24" s="135">
        <f t="shared" si="14"/>
        <v>0</v>
      </c>
      <c r="W24" s="135">
        <f t="shared" si="14"/>
        <v>0</v>
      </c>
      <c r="X24" s="135">
        <f t="shared" si="14"/>
        <v>0</v>
      </c>
      <c r="Y24" s="135">
        <f t="shared" si="14"/>
        <v>0</v>
      </c>
      <c r="Z24" s="135">
        <f t="shared" si="14"/>
        <v>0</v>
      </c>
      <c r="AA24" s="135">
        <f t="shared" si="14"/>
        <v>0</v>
      </c>
      <c r="AB24" s="135">
        <f t="shared" si="14"/>
        <v>0</v>
      </c>
      <c r="AC24" s="135">
        <f t="shared" si="14"/>
        <v>0</v>
      </c>
      <c r="AD24" s="135">
        <f t="shared" si="14"/>
        <v>0</v>
      </c>
      <c r="AE24" s="135">
        <f t="shared" si="14"/>
        <v>0</v>
      </c>
      <c r="AF24" s="135">
        <f t="shared" si="14"/>
        <v>0</v>
      </c>
      <c r="AG24" s="135">
        <f t="shared" si="14"/>
        <v>0</v>
      </c>
      <c r="AH24" s="135">
        <f t="shared" si="14"/>
        <v>0</v>
      </c>
      <c r="AI24" s="135">
        <f t="shared" si="14"/>
        <v>0</v>
      </c>
      <c r="AJ24" s="135">
        <f t="shared" si="14"/>
        <v>0</v>
      </c>
      <c r="AK24" s="135">
        <f t="shared" si="14"/>
        <v>0</v>
      </c>
      <c r="AL24" s="135">
        <f t="shared" si="14"/>
        <v>0</v>
      </c>
      <c r="AM24" s="135">
        <f t="shared" si="14"/>
        <v>0</v>
      </c>
      <c r="AN24" s="135">
        <f t="shared" si="14"/>
        <v>0</v>
      </c>
      <c r="AO24" s="135">
        <f t="shared" si="14"/>
        <v>0</v>
      </c>
      <c r="AP24" s="135">
        <f t="shared" si="14"/>
        <v>0</v>
      </c>
      <c r="AQ24" s="135">
        <f t="shared" si="14"/>
        <v>0</v>
      </c>
      <c r="AR24" s="135">
        <f t="shared" si="14"/>
        <v>0</v>
      </c>
      <c r="AS24" s="135">
        <f t="shared" si="14"/>
        <v>0</v>
      </c>
      <c r="AT24" s="135">
        <f t="shared" si="14"/>
        <v>0</v>
      </c>
      <c r="AU24" s="135">
        <f t="shared" si="14"/>
        <v>0</v>
      </c>
      <c r="AV24" s="135">
        <f t="shared" si="14"/>
        <v>0</v>
      </c>
      <c r="AW24" s="135">
        <f t="shared" si="14"/>
        <v>0</v>
      </c>
      <c r="AX24" s="135">
        <f t="shared" si="14"/>
        <v>0</v>
      </c>
      <c r="AY24" s="135">
        <f t="shared" si="14"/>
        <v>0</v>
      </c>
      <c r="AZ24" s="135">
        <f t="shared" si="14"/>
        <v>0</v>
      </c>
      <c r="BA24" s="135">
        <f t="shared" si="14"/>
        <v>0</v>
      </c>
      <c r="BB24" s="135">
        <f t="shared" si="14"/>
        <v>0</v>
      </c>
      <c r="BC24" s="135">
        <f t="shared" si="14"/>
        <v>0</v>
      </c>
      <c r="BD24" s="135">
        <f t="shared" si="14"/>
        <v>0</v>
      </c>
      <c r="BE24" s="135">
        <f t="shared" si="14"/>
        <v>0</v>
      </c>
      <c r="BF24" s="135">
        <f t="shared" si="14"/>
        <v>0</v>
      </c>
      <c r="BG24" s="135">
        <f t="shared" si="14"/>
        <v>0</v>
      </c>
      <c r="BH24" s="135">
        <f t="shared" si="14"/>
        <v>0</v>
      </c>
      <c r="BI24" s="135">
        <f t="shared" si="14"/>
        <v>0</v>
      </c>
      <c r="BJ24" s="135">
        <f t="shared" si="14"/>
        <v>0</v>
      </c>
      <c r="BK24" s="135">
        <f t="shared" si="14"/>
        <v>0</v>
      </c>
      <c r="BL24" s="135">
        <f t="shared" si="14"/>
        <v>0</v>
      </c>
      <c r="BM24" s="135">
        <f t="shared" si="14"/>
        <v>0</v>
      </c>
      <c r="BN24" s="135">
        <f t="shared" si="14"/>
        <v>0</v>
      </c>
      <c r="BO24" s="135">
        <f t="shared" si="14"/>
        <v>0</v>
      </c>
      <c r="BP24" s="135">
        <f t="shared" si="14"/>
        <v>0</v>
      </c>
      <c r="BQ24" s="135">
        <f t="shared" si="14"/>
        <v>0</v>
      </c>
      <c r="BR24" s="135">
        <f t="shared" si="14"/>
        <v>0</v>
      </c>
      <c r="BS24" s="135">
        <f t="shared" si="14"/>
        <v>0</v>
      </c>
      <c r="BT24" s="135">
        <f t="shared" si="14"/>
        <v>0</v>
      </c>
      <c r="BU24" s="135">
        <f t="shared" si="14"/>
        <v>0</v>
      </c>
      <c r="BV24" s="135">
        <f t="shared" si="14"/>
        <v>0</v>
      </c>
      <c r="BW24" s="135">
        <f t="shared" si="14"/>
        <v>0</v>
      </c>
      <c r="BX24" s="135">
        <f t="shared" si="14"/>
        <v>0</v>
      </c>
      <c r="BY24" s="135">
        <f t="shared" si="14"/>
        <v>0</v>
      </c>
      <c r="BZ24" s="135">
        <f t="shared" si="14"/>
        <v>0</v>
      </c>
      <c r="CA24" s="135">
        <f t="shared" ref="CA24:CO24" si="15">+CA23*$F24+CA21</f>
        <v>0</v>
      </c>
      <c r="CB24" s="135">
        <f t="shared" si="15"/>
        <v>0</v>
      </c>
      <c r="CC24" s="135">
        <f t="shared" si="15"/>
        <v>0</v>
      </c>
      <c r="CD24" s="135">
        <f t="shared" si="15"/>
        <v>0</v>
      </c>
      <c r="CE24" s="135">
        <f t="shared" si="15"/>
        <v>0</v>
      </c>
      <c r="CF24" s="135">
        <f t="shared" si="15"/>
        <v>0</v>
      </c>
      <c r="CG24" s="135">
        <f t="shared" si="15"/>
        <v>0</v>
      </c>
      <c r="CH24" s="135">
        <f t="shared" si="15"/>
        <v>0</v>
      </c>
      <c r="CI24" s="135">
        <f t="shared" si="15"/>
        <v>0</v>
      </c>
      <c r="CJ24" s="135">
        <f t="shared" si="15"/>
        <v>0</v>
      </c>
      <c r="CK24" s="135">
        <f t="shared" si="15"/>
        <v>0</v>
      </c>
      <c r="CL24" s="135">
        <f t="shared" si="15"/>
        <v>0</v>
      </c>
      <c r="CM24" s="135">
        <f t="shared" si="15"/>
        <v>0</v>
      </c>
      <c r="CN24" s="135">
        <f t="shared" si="15"/>
        <v>0</v>
      </c>
      <c r="CO24" s="135">
        <f t="shared" si="15"/>
        <v>0</v>
      </c>
    </row>
    <row r="25" spans="1:93" s="43" customFormat="1" ht="15" x14ac:dyDescent="0.2">
      <c r="A25" s="44"/>
      <c r="B25" s="45"/>
      <c r="C25" s="45"/>
      <c r="D25" s="46"/>
      <c r="E25" s="45"/>
      <c r="F25" s="45"/>
      <c r="G25" s="45"/>
      <c r="H25" s="47"/>
      <c r="I25" s="48"/>
    </row>
    <row r="26" spans="1:93" s="43" customFormat="1" ht="15" x14ac:dyDescent="0.2">
      <c r="A26" s="44"/>
      <c r="B26" s="45"/>
      <c r="C26" s="45"/>
      <c r="D26" s="46"/>
      <c r="E26" s="45"/>
      <c r="F26" s="45"/>
      <c r="G26" s="45"/>
      <c r="H26" s="47"/>
      <c r="I26" s="48"/>
    </row>
    <row r="27" spans="1:93" s="43" customFormat="1" ht="15.75" thickBot="1" x14ac:dyDescent="0.25">
      <c r="A27" s="44"/>
      <c r="B27" s="45"/>
      <c r="C27" s="45"/>
      <c r="D27" s="46"/>
      <c r="E27" s="45"/>
      <c r="F27" s="45"/>
      <c r="G27" s="45"/>
      <c r="H27" s="47"/>
      <c r="I27" s="48"/>
    </row>
    <row r="28" spans="1:93" ht="15.75" thickBot="1" x14ac:dyDescent="0.25">
      <c r="A28" s="166" t="s">
        <v>124</v>
      </c>
      <c r="B28" s="167"/>
      <c r="C28" s="49"/>
      <c r="D28" s="50"/>
      <c r="E28" s="49"/>
      <c r="F28" s="49"/>
      <c r="G28" s="49"/>
      <c r="H28" s="51"/>
      <c r="I28" s="52"/>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ht="129.75" thickBot="1" x14ac:dyDescent="0.25">
      <c r="A29" s="54" t="s">
        <v>6</v>
      </c>
      <c r="B29" s="55" t="s">
        <v>7</v>
      </c>
      <c r="C29" s="56" t="s">
        <v>8</v>
      </c>
      <c r="D29" s="56" t="s">
        <v>9</v>
      </c>
      <c r="E29" s="56" t="s">
        <v>10</v>
      </c>
      <c r="F29" s="56" t="s">
        <v>11</v>
      </c>
      <c r="G29" s="57"/>
      <c r="H29" s="58" t="s">
        <v>13</v>
      </c>
      <c r="I29" s="59" t="s">
        <v>14</v>
      </c>
      <c r="J29" s="59" t="s">
        <v>15</v>
      </c>
      <c r="K29" s="59" t="s">
        <v>16</v>
      </c>
      <c r="L29" s="59" t="s">
        <v>17</v>
      </c>
      <c r="M29" s="59" t="s">
        <v>18</v>
      </c>
      <c r="N29" s="59" t="s">
        <v>19</v>
      </c>
      <c r="O29" s="59" t="s">
        <v>20</v>
      </c>
      <c r="P29" s="59" t="s">
        <v>21</v>
      </c>
      <c r="Q29" s="59" t="s">
        <v>22</v>
      </c>
      <c r="R29" s="59" t="s">
        <v>23</v>
      </c>
      <c r="S29" s="59" t="s">
        <v>24</v>
      </c>
      <c r="T29" s="59" t="s">
        <v>25</v>
      </c>
      <c r="U29" s="59" t="s">
        <v>26</v>
      </c>
      <c r="V29" s="59" t="s">
        <v>27</v>
      </c>
      <c r="W29" s="59" t="s">
        <v>28</v>
      </c>
      <c r="X29" s="59" t="s">
        <v>29</v>
      </c>
      <c r="Y29" s="59" t="s">
        <v>30</v>
      </c>
      <c r="Z29" s="59" t="s">
        <v>31</v>
      </c>
      <c r="AA29" s="59" t="s">
        <v>32</v>
      </c>
      <c r="AB29" s="59" t="s">
        <v>33</v>
      </c>
      <c r="AC29" s="59" t="s">
        <v>34</v>
      </c>
      <c r="AD29" s="59" t="s">
        <v>35</v>
      </c>
      <c r="AE29" s="59" t="s">
        <v>36</v>
      </c>
      <c r="AF29" s="59" t="s">
        <v>37</v>
      </c>
      <c r="AG29" s="59" t="s">
        <v>38</v>
      </c>
      <c r="AH29" s="59" t="s">
        <v>39</v>
      </c>
      <c r="AI29" s="59" t="s">
        <v>40</v>
      </c>
      <c r="AJ29" s="59" t="s">
        <v>41</v>
      </c>
      <c r="AK29" s="59" t="s">
        <v>42</v>
      </c>
      <c r="AL29" s="59" t="s">
        <v>43</v>
      </c>
      <c r="AM29" s="59" t="s">
        <v>44</v>
      </c>
      <c r="AN29" s="59" t="s">
        <v>45</v>
      </c>
      <c r="AO29" s="59" t="s">
        <v>46</v>
      </c>
      <c r="AP29" s="59" t="s">
        <v>47</v>
      </c>
      <c r="AQ29" s="59" t="s">
        <v>48</v>
      </c>
      <c r="AR29" s="59" t="s">
        <v>49</v>
      </c>
      <c r="AS29" s="59" t="s">
        <v>50</v>
      </c>
      <c r="AT29" s="59" t="s">
        <v>51</v>
      </c>
      <c r="AU29" s="59" t="s">
        <v>52</v>
      </c>
      <c r="AV29" s="59" t="s">
        <v>53</v>
      </c>
      <c r="AW29" s="59" t="s">
        <v>54</v>
      </c>
      <c r="AX29" s="59" t="s">
        <v>55</v>
      </c>
      <c r="AY29" s="59" t="s">
        <v>56</v>
      </c>
      <c r="AZ29" s="59" t="s">
        <v>57</v>
      </c>
      <c r="BA29" s="59" t="s">
        <v>58</v>
      </c>
      <c r="BB29" s="59" t="s">
        <v>59</v>
      </c>
      <c r="BC29" s="59" t="s">
        <v>60</v>
      </c>
      <c r="BD29" s="59" t="s">
        <v>61</v>
      </c>
      <c r="BE29" s="59" t="s">
        <v>62</v>
      </c>
      <c r="BF29" s="59" t="s">
        <v>63</v>
      </c>
      <c r="BG29" s="59" t="s">
        <v>64</v>
      </c>
      <c r="BH29" s="59" t="s">
        <v>65</v>
      </c>
      <c r="BI29" s="59" t="s">
        <v>66</v>
      </c>
      <c r="BJ29" s="59" t="s">
        <v>67</v>
      </c>
      <c r="BK29" s="59" t="s">
        <v>68</v>
      </c>
      <c r="BL29" s="59" t="s">
        <v>69</v>
      </c>
      <c r="BM29" s="59" t="s">
        <v>70</v>
      </c>
      <c r="BN29" s="59" t="s">
        <v>71</v>
      </c>
      <c r="BO29" s="59" t="s">
        <v>72</v>
      </c>
      <c r="BP29" s="59" t="s">
        <v>73</v>
      </c>
      <c r="BQ29" s="59" t="s">
        <v>74</v>
      </c>
      <c r="BR29" s="59" t="s">
        <v>75</v>
      </c>
      <c r="BS29" s="59" t="s">
        <v>76</v>
      </c>
      <c r="BT29" s="59" t="s">
        <v>77</v>
      </c>
      <c r="BU29" s="59" t="s">
        <v>78</v>
      </c>
      <c r="BV29" s="59" t="s">
        <v>79</v>
      </c>
      <c r="BW29" s="59" t="s">
        <v>80</v>
      </c>
      <c r="BX29" s="59" t="s">
        <v>81</v>
      </c>
      <c r="BY29" s="59" t="s">
        <v>82</v>
      </c>
      <c r="BZ29" s="59" t="s">
        <v>83</v>
      </c>
      <c r="CA29" s="59" t="s">
        <v>84</v>
      </c>
      <c r="CB29" s="59" t="s">
        <v>85</v>
      </c>
      <c r="CC29" s="59" t="s">
        <v>86</v>
      </c>
      <c r="CD29" s="59" t="s">
        <v>87</v>
      </c>
      <c r="CE29" s="59" t="s">
        <v>88</v>
      </c>
      <c r="CF29" s="59" t="s">
        <v>89</v>
      </c>
      <c r="CG29" s="59" t="s">
        <v>90</v>
      </c>
      <c r="CH29" s="59" t="s">
        <v>91</v>
      </c>
      <c r="CI29" s="59" t="s">
        <v>92</v>
      </c>
      <c r="CJ29" s="59" t="s">
        <v>93</v>
      </c>
      <c r="CK29" s="59" t="s">
        <v>94</v>
      </c>
      <c r="CL29" s="59" t="s">
        <v>95</v>
      </c>
      <c r="CM29" s="59" t="s">
        <v>96</v>
      </c>
      <c r="CN29" s="59" t="s">
        <v>97</v>
      </c>
      <c r="CO29" s="60" t="s">
        <v>98</v>
      </c>
    </row>
    <row r="30" spans="1:93" ht="15" x14ac:dyDescent="0.2">
      <c r="A30" s="160" t="s">
        <v>125</v>
      </c>
      <c r="B30" s="61"/>
      <c r="C30" s="19"/>
      <c r="D30" s="19" t="s">
        <v>104</v>
      </c>
      <c r="E30" s="21" t="s">
        <v>126</v>
      </c>
      <c r="F30" s="21"/>
      <c r="G30" s="19" t="s">
        <v>111</v>
      </c>
      <c r="H30" s="62"/>
      <c r="I30" s="63"/>
      <c r="J30" s="22"/>
      <c r="K30" s="23"/>
      <c r="L30" s="23"/>
      <c r="M30" s="23"/>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5"/>
    </row>
    <row r="31" spans="1:93" ht="15" x14ac:dyDescent="0.2">
      <c r="A31" s="168"/>
      <c r="B31" s="64"/>
      <c r="C31" s="27"/>
      <c r="D31" s="27" t="s">
        <v>104</v>
      </c>
      <c r="E31" s="29" t="s">
        <v>126</v>
      </c>
      <c r="F31" s="29"/>
      <c r="G31" s="27" t="s">
        <v>127</v>
      </c>
      <c r="H31" s="65"/>
      <c r="I31" s="66"/>
      <c r="J31" s="30"/>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128</v>
      </c>
      <c r="F32" s="27"/>
      <c r="G32" s="27" t="s">
        <v>111</v>
      </c>
      <c r="H32" s="67"/>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129</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130</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131</v>
      </c>
      <c r="F35" s="27"/>
      <c r="G35" s="27" t="s">
        <v>111</v>
      </c>
      <c r="H35" s="65"/>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132</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133</v>
      </c>
      <c r="F37" s="27"/>
      <c r="G37" s="27" t="s">
        <v>111</v>
      </c>
      <c r="H37" s="65"/>
      <c r="I37" s="68"/>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134</v>
      </c>
      <c r="F38" s="27"/>
      <c r="G38" s="27" t="s">
        <v>111</v>
      </c>
      <c r="H38" s="67"/>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68"/>
      <c r="B39" s="64"/>
      <c r="C39" s="27"/>
      <c r="D39" s="27" t="s">
        <v>109</v>
      </c>
      <c r="E39" s="27" t="s">
        <v>135</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136</v>
      </c>
      <c r="F40" s="27"/>
      <c r="G40" s="27" t="s">
        <v>111</v>
      </c>
      <c r="H40" s="69"/>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137</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138</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68"/>
      <c r="B43" s="64"/>
      <c r="C43" s="27"/>
      <c r="D43" s="27" t="s">
        <v>109</v>
      </c>
      <c r="E43" s="27" t="s">
        <v>139</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ht="28.5" x14ac:dyDescent="0.2">
      <c r="A44" s="168"/>
      <c r="B44" s="64"/>
      <c r="C44" s="27"/>
      <c r="D44" s="27" t="s">
        <v>109</v>
      </c>
      <c r="E44" s="27" t="s">
        <v>140</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141</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142</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143</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144</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145</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146</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147</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148</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149</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150</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151</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152</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153</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154</v>
      </c>
      <c r="F58" s="27"/>
      <c r="G58" s="27" t="s">
        <v>111</v>
      </c>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155</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156</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157</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158</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109</v>
      </c>
      <c r="E63" s="27" t="s">
        <v>159</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64"/>
      <c r="C64" s="27"/>
      <c r="D64" s="27" t="s">
        <v>160</v>
      </c>
      <c r="E64" s="27"/>
      <c r="F64" s="27"/>
      <c r="G64" s="27"/>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68"/>
      <c r="B65" s="70"/>
      <c r="C65" s="32"/>
      <c r="D65" s="27" t="s">
        <v>161</v>
      </c>
      <c r="E65" s="27"/>
      <c r="F65" s="32"/>
      <c r="G65" s="32"/>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ht="15" thickBot="1" x14ac:dyDescent="0.25">
      <c r="A66" s="169"/>
      <c r="B66" s="71"/>
      <c r="C66" s="72"/>
      <c r="D66" s="73" t="s">
        <v>162</v>
      </c>
      <c r="E66" s="73"/>
      <c r="F66" s="72"/>
      <c r="G66" s="72"/>
      <c r="H66" s="74"/>
      <c r="I66" s="74"/>
      <c r="J66" s="74"/>
      <c r="K66" s="74"/>
      <c r="L66" s="74"/>
      <c r="M66" s="74"/>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42"/>
    </row>
    <row r="68" spans="1:93" ht="15" thickBot="1" x14ac:dyDescent="0.25"/>
    <row r="69" spans="1:93" ht="15" thickBot="1" x14ac:dyDescent="0.25">
      <c r="A69" s="75" t="s">
        <v>1</v>
      </c>
      <c r="B69" s="4" t="e">
        <f>#REF!</f>
        <v>#REF!</v>
      </c>
      <c r="C69" s="75" t="s">
        <v>3</v>
      </c>
      <c r="D69" s="76"/>
    </row>
    <row r="70" spans="1:93" ht="15" thickBot="1" x14ac:dyDescent="0.25">
      <c r="A70" s="9"/>
      <c r="B70" s="9"/>
      <c r="C70" s="9"/>
      <c r="D70" s="9"/>
    </row>
    <row r="71" spans="1:93" ht="15.75" thickBot="1" x14ac:dyDescent="0.25">
      <c r="A71" s="158" t="s">
        <v>163</v>
      </c>
      <c r="B71" s="159"/>
      <c r="C71" s="77" t="s">
        <v>164</v>
      </c>
      <c r="D71" s="77" t="s">
        <v>164</v>
      </c>
      <c r="E71" s="78"/>
      <c r="F71" s="78"/>
      <c r="G71" s="78"/>
      <c r="H71" s="78"/>
      <c r="I71" s="78"/>
      <c r="J71" s="78"/>
      <c r="K71" s="79"/>
      <c r="L71" s="78"/>
    </row>
    <row r="72" spans="1:93" x14ac:dyDescent="0.2">
      <c r="A72" s="80" t="s">
        <v>165</v>
      </c>
      <c r="B72" s="81"/>
      <c r="C72" s="82"/>
      <c r="D72" s="43"/>
      <c r="E72" s="78"/>
      <c r="F72" s="78"/>
      <c r="G72" s="78"/>
      <c r="H72" s="78"/>
      <c r="I72" s="78"/>
      <c r="J72" s="78"/>
      <c r="K72" s="79"/>
      <c r="L72" s="78"/>
    </row>
    <row r="73" spans="1:93" x14ac:dyDescent="0.2">
      <c r="A73" s="83" t="s">
        <v>166</v>
      </c>
      <c r="B73" s="78" t="s">
        <v>167</v>
      </c>
      <c r="C73" s="84">
        <f>3.5%</f>
        <v>3.5000000000000003E-2</v>
      </c>
      <c r="D73" s="43"/>
      <c r="E73" s="78"/>
      <c r="F73" s="78"/>
      <c r="G73" s="78"/>
      <c r="H73" s="78"/>
      <c r="I73" s="78"/>
      <c r="J73" s="78"/>
      <c r="K73" s="79"/>
      <c r="L73" s="78"/>
    </row>
    <row r="74" spans="1:93" x14ac:dyDescent="0.2">
      <c r="A74" s="83" t="s">
        <v>168</v>
      </c>
      <c r="B74" s="78" t="s">
        <v>122</v>
      </c>
      <c r="C74" s="84">
        <v>2.92E-2</v>
      </c>
      <c r="D74" s="43"/>
      <c r="E74" s="78"/>
      <c r="F74" s="78"/>
      <c r="G74" s="78"/>
      <c r="H74" s="78"/>
      <c r="I74" s="78"/>
      <c r="J74" s="78"/>
      <c r="K74" s="79"/>
      <c r="L74" s="78"/>
    </row>
    <row r="75" spans="1:93" x14ac:dyDescent="0.2">
      <c r="A75" s="83" t="s">
        <v>169</v>
      </c>
      <c r="B75" s="78" t="s">
        <v>170</v>
      </c>
      <c r="C75" s="85">
        <v>5</v>
      </c>
      <c r="D75" s="43"/>
      <c r="E75" s="78"/>
      <c r="F75" s="78"/>
      <c r="G75" s="78"/>
      <c r="H75" s="78"/>
      <c r="I75" s="78"/>
      <c r="J75" s="78"/>
      <c r="K75" s="79"/>
      <c r="L75" s="78"/>
    </row>
    <row r="76" spans="1:93" x14ac:dyDescent="0.2">
      <c r="A76" s="83" t="s">
        <v>171</v>
      </c>
      <c r="B76" s="78" t="s">
        <v>172</v>
      </c>
      <c r="C76" s="86">
        <v>1000</v>
      </c>
      <c r="D76" s="43"/>
      <c r="E76" s="78"/>
      <c r="F76" s="78"/>
      <c r="G76" s="78"/>
      <c r="H76" s="78"/>
      <c r="I76" s="78"/>
      <c r="J76" s="78"/>
      <c r="K76" s="79"/>
      <c r="L76" s="78"/>
    </row>
    <row r="77" spans="1:93" x14ac:dyDescent="0.2">
      <c r="A77" s="87" t="s">
        <v>173</v>
      </c>
      <c r="B77" s="88" t="s">
        <v>174</v>
      </c>
      <c r="C77" s="89">
        <f>1/C75</f>
        <v>0.2</v>
      </c>
      <c r="D77" s="43"/>
      <c r="E77" s="78"/>
      <c r="F77" s="78"/>
      <c r="G77" s="78"/>
      <c r="H77" s="78"/>
      <c r="I77" s="78"/>
      <c r="J77" s="78"/>
      <c r="K77" s="79"/>
      <c r="L77" s="78"/>
    </row>
    <row r="78" spans="1:93" x14ac:dyDescent="0.2">
      <c r="A78" s="79"/>
      <c r="B78" s="78"/>
      <c r="C78" s="78"/>
      <c r="D78" s="78"/>
      <c r="E78" s="78"/>
      <c r="F78" s="78"/>
      <c r="G78" s="78"/>
      <c r="H78" s="78"/>
      <c r="I78" s="78"/>
      <c r="J78" s="78"/>
      <c r="K78" s="79"/>
      <c r="L78" s="78"/>
    </row>
    <row r="79" spans="1:93" ht="15" thickBot="1" x14ac:dyDescent="0.25">
      <c r="A79" s="79"/>
      <c r="B79" s="78"/>
      <c r="C79" s="78"/>
      <c r="D79" s="90">
        <v>1</v>
      </c>
      <c r="E79" s="90">
        <v>2</v>
      </c>
      <c r="F79" s="90">
        <v>3</v>
      </c>
      <c r="G79" s="90">
        <v>4</v>
      </c>
      <c r="H79" s="90">
        <v>5</v>
      </c>
      <c r="J79" s="78"/>
      <c r="K79" s="79"/>
      <c r="L79" s="78"/>
    </row>
    <row r="80" spans="1:93" x14ac:dyDescent="0.2">
      <c r="A80" s="91"/>
      <c r="B80" s="92"/>
      <c r="C80" s="92"/>
      <c r="D80" s="93" t="s">
        <v>175</v>
      </c>
      <c r="E80" s="93" t="s">
        <v>176</v>
      </c>
      <c r="F80" s="93" t="s">
        <v>177</v>
      </c>
      <c r="G80" s="93" t="s">
        <v>178</v>
      </c>
      <c r="H80" s="94" t="s">
        <v>179</v>
      </c>
      <c r="I80" s="78"/>
      <c r="J80" s="170" t="s">
        <v>180</v>
      </c>
      <c r="K80" s="171"/>
      <c r="L80" s="78"/>
    </row>
    <row r="81" spans="1:12" ht="15" thickBot="1" x14ac:dyDescent="0.25">
      <c r="A81" s="95" t="s">
        <v>181</v>
      </c>
      <c r="B81" s="96" t="s">
        <v>108</v>
      </c>
      <c r="C81" s="96"/>
      <c r="D81" s="97">
        <f>1/((1+$C$73)^(D79))</f>
        <v>0.96618357487922713</v>
      </c>
      <c r="E81" s="97">
        <f t="shared" ref="E81:H81" si="16">1/((1+$C$73)^(E79))</f>
        <v>0.93351070036640305</v>
      </c>
      <c r="F81" s="97">
        <f t="shared" si="16"/>
        <v>0.90194270566802237</v>
      </c>
      <c r="G81" s="97">
        <f t="shared" si="16"/>
        <v>0.87144222769857238</v>
      </c>
      <c r="H81" s="97">
        <f t="shared" si="16"/>
        <v>0.84197316685852419</v>
      </c>
      <c r="I81" s="78"/>
      <c r="J81" s="172" t="s">
        <v>182</v>
      </c>
      <c r="K81" s="173"/>
      <c r="L81" s="78"/>
    </row>
    <row r="82" spans="1:12" ht="15" thickBot="1" x14ac:dyDescent="0.25">
      <c r="A82" s="79"/>
      <c r="B82" s="78"/>
      <c r="C82" s="78"/>
      <c r="D82" s="78"/>
      <c r="E82" s="78"/>
      <c r="F82" s="78"/>
      <c r="G82" s="78"/>
      <c r="H82" s="78"/>
      <c r="I82" s="78"/>
      <c r="J82" s="98"/>
      <c r="K82" s="99"/>
      <c r="L82" s="78"/>
    </row>
    <row r="83" spans="1:12" x14ac:dyDescent="0.2">
      <c r="A83" s="100" t="s">
        <v>183</v>
      </c>
      <c r="B83" s="101"/>
      <c r="C83" s="101"/>
      <c r="D83" s="102"/>
      <c r="E83" s="102"/>
      <c r="F83" s="102"/>
      <c r="G83" s="102"/>
      <c r="H83" s="103"/>
      <c r="I83" s="78"/>
      <c r="J83" s="98"/>
      <c r="K83" s="99"/>
      <c r="L83" s="78"/>
    </row>
    <row r="84" spans="1:12" x14ac:dyDescent="0.2">
      <c r="A84" s="104"/>
      <c r="B84" s="105"/>
      <c r="C84" s="106" t="s">
        <v>184</v>
      </c>
      <c r="D84" s="107" t="s">
        <v>175</v>
      </c>
      <c r="E84" s="107" t="s">
        <v>176</v>
      </c>
      <c r="F84" s="107" t="s">
        <v>177</v>
      </c>
      <c r="G84" s="107" t="s">
        <v>178</v>
      </c>
      <c r="H84" s="108" t="s">
        <v>179</v>
      </c>
      <c r="I84" s="78"/>
      <c r="J84" s="98"/>
      <c r="K84" s="99"/>
      <c r="L84" s="78"/>
    </row>
    <row r="85" spans="1:12" x14ac:dyDescent="0.2">
      <c r="A85" s="98" t="s">
        <v>185</v>
      </c>
      <c r="B85" s="78" t="s">
        <v>117</v>
      </c>
      <c r="C85" s="109" t="s">
        <v>186</v>
      </c>
      <c r="D85" s="110">
        <f>C76</f>
        <v>1000</v>
      </c>
      <c r="E85" s="110">
        <f>D87</f>
        <v>800</v>
      </c>
      <c r="F85" s="110">
        <f>E87</f>
        <v>600</v>
      </c>
      <c r="G85" s="110">
        <f>F87</f>
        <v>400</v>
      </c>
      <c r="H85" s="111">
        <f>G87</f>
        <v>200</v>
      </c>
      <c r="I85" s="78"/>
      <c r="J85" s="174" t="s">
        <v>187</v>
      </c>
      <c r="K85" s="175"/>
      <c r="L85" s="78"/>
    </row>
    <row r="86" spans="1:12" x14ac:dyDescent="0.2">
      <c r="A86" s="98" t="s">
        <v>188</v>
      </c>
      <c r="B86" s="78" t="s">
        <v>119</v>
      </c>
      <c r="C86" s="109" t="s">
        <v>186</v>
      </c>
      <c r="D86" s="110">
        <f>$D$85*$C$77</f>
        <v>200</v>
      </c>
      <c r="E86" s="110">
        <f>$D$85*$C$77</f>
        <v>200</v>
      </c>
      <c r="F86" s="110">
        <f>$D$85*$C$77</f>
        <v>200</v>
      </c>
      <c r="G86" s="110">
        <f>$D$85*$C$77</f>
        <v>200</v>
      </c>
      <c r="H86" s="111">
        <f>$D$85*$C$77</f>
        <v>200</v>
      </c>
      <c r="I86" s="78"/>
      <c r="J86" s="176" t="s">
        <v>189</v>
      </c>
      <c r="K86" s="177"/>
      <c r="L86" s="78"/>
    </row>
    <row r="87" spans="1:12" x14ac:dyDescent="0.2">
      <c r="A87" s="98" t="s">
        <v>190</v>
      </c>
      <c r="B87" s="78" t="s">
        <v>120</v>
      </c>
      <c r="C87" s="109" t="s">
        <v>186</v>
      </c>
      <c r="D87" s="110">
        <f>D85-D86</f>
        <v>800</v>
      </c>
      <c r="E87" s="110">
        <f>E85-E86</f>
        <v>600</v>
      </c>
      <c r="F87" s="110">
        <f>F85-F86</f>
        <v>400</v>
      </c>
      <c r="G87" s="110">
        <f>G85-G86</f>
        <v>200</v>
      </c>
      <c r="H87" s="111">
        <f>H85-H86</f>
        <v>0</v>
      </c>
      <c r="I87" s="78"/>
      <c r="J87" s="145" t="s">
        <v>191</v>
      </c>
      <c r="K87" s="146"/>
      <c r="L87" s="78"/>
    </row>
    <row r="88" spans="1:12" x14ac:dyDescent="0.2">
      <c r="A88" s="98" t="s">
        <v>192</v>
      </c>
      <c r="B88" s="78" t="s">
        <v>121</v>
      </c>
      <c r="C88" s="109" t="s">
        <v>186</v>
      </c>
      <c r="D88" s="110">
        <f>AVERAGE(D85,D87)</f>
        <v>900</v>
      </c>
      <c r="E88" s="110">
        <f>AVERAGE(E85,E87)</f>
        <v>700</v>
      </c>
      <c r="F88" s="110">
        <f>AVERAGE(F85,F87)</f>
        <v>500</v>
      </c>
      <c r="G88" s="110">
        <f>AVERAGE(G85,G87)</f>
        <v>300</v>
      </c>
      <c r="H88" s="111">
        <f>AVERAGE(H85,H87)</f>
        <v>100</v>
      </c>
      <c r="I88" s="78"/>
      <c r="J88" s="145" t="s">
        <v>193</v>
      </c>
      <c r="K88" s="146"/>
      <c r="L88" s="78"/>
    </row>
    <row r="89" spans="1:12" x14ac:dyDescent="0.2">
      <c r="A89" s="98" t="s">
        <v>194</v>
      </c>
      <c r="B89" s="78" t="s">
        <v>106</v>
      </c>
      <c r="C89" s="109" t="s">
        <v>186</v>
      </c>
      <c r="D89" s="110">
        <f>(D88*($C$74))+D86</f>
        <v>226.28</v>
      </c>
      <c r="E89" s="110">
        <f>(E88*($C$74))+E86</f>
        <v>220.44</v>
      </c>
      <c r="F89" s="110">
        <f>(F88*($C$74))+F86</f>
        <v>214.6</v>
      </c>
      <c r="G89" s="110">
        <f>(G88*($C$74))+G86</f>
        <v>208.76</v>
      </c>
      <c r="H89" s="111">
        <f>(H88*($C$74))+H86</f>
        <v>202.92</v>
      </c>
      <c r="I89" s="78"/>
      <c r="J89" s="147" t="s">
        <v>195</v>
      </c>
      <c r="K89" s="148"/>
      <c r="L89" s="78"/>
    </row>
    <row r="90" spans="1:12" x14ac:dyDescent="0.2">
      <c r="A90" s="98" t="s">
        <v>196</v>
      </c>
      <c r="B90" s="78" t="s">
        <v>197</v>
      </c>
      <c r="C90" s="109" t="s">
        <v>186</v>
      </c>
      <c r="D90" s="110">
        <f>D89*D81</f>
        <v>218.62801932367151</v>
      </c>
      <c r="E90" s="110">
        <f>E89*E81</f>
        <v>205.78309878876988</v>
      </c>
      <c r="F90" s="110">
        <f>F89*F81</f>
        <v>193.55690463635759</v>
      </c>
      <c r="G90" s="110">
        <f>G89*G81</f>
        <v>181.92227945435397</v>
      </c>
      <c r="H90" s="111">
        <f>H89*H81</f>
        <v>170.85319501893173</v>
      </c>
      <c r="I90" s="78"/>
      <c r="J90" s="147" t="s">
        <v>198</v>
      </c>
      <c r="K90" s="148"/>
      <c r="L90" s="78"/>
    </row>
    <row r="91" spans="1:12" x14ac:dyDescent="0.2">
      <c r="A91" s="98"/>
      <c r="B91" s="78"/>
      <c r="C91" s="109"/>
      <c r="D91" s="110"/>
      <c r="E91" s="110"/>
      <c r="F91" s="110"/>
      <c r="G91" s="110"/>
      <c r="H91" s="111"/>
      <c r="I91" s="78"/>
      <c r="J91" s="98"/>
      <c r="K91" s="99"/>
      <c r="L91" s="78"/>
    </row>
    <row r="92" spans="1:12" x14ac:dyDescent="0.2">
      <c r="A92" s="98" t="s">
        <v>199</v>
      </c>
      <c r="B92" s="112" t="s">
        <v>200</v>
      </c>
      <c r="C92" s="113" t="s">
        <v>186</v>
      </c>
      <c r="D92" s="114">
        <f>SUM(D90:H90)</f>
        <v>970.74349722208467</v>
      </c>
      <c r="E92" s="110"/>
      <c r="F92" s="110"/>
      <c r="G92" s="110"/>
      <c r="H92" s="111"/>
      <c r="I92" s="78"/>
      <c r="J92" s="147" t="s">
        <v>201</v>
      </c>
      <c r="K92" s="148"/>
      <c r="L92" s="78"/>
    </row>
    <row r="93" spans="1:12" ht="15" thickBot="1" x14ac:dyDescent="0.25">
      <c r="A93" s="115"/>
      <c r="B93" s="96"/>
      <c r="C93" s="116"/>
      <c r="D93" s="96"/>
      <c r="E93" s="96"/>
      <c r="F93" s="96"/>
      <c r="G93" s="96"/>
      <c r="H93" s="117"/>
      <c r="I93" s="78"/>
      <c r="J93" s="95"/>
      <c r="K93" s="117"/>
      <c r="L93" s="78"/>
    </row>
    <row r="94" spans="1:12" x14ac:dyDescent="0.2">
      <c r="A94" s="79"/>
      <c r="B94" s="78"/>
      <c r="C94" s="78"/>
      <c r="D94" s="78"/>
      <c r="E94" s="78"/>
      <c r="F94" s="78"/>
      <c r="G94" s="78"/>
      <c r="H94" s="78"/>
      <c r="I94" s="78"/>
      <c r="J94" s="79"/>
      <c r="K94" s="78"/>
      <c r="L94" s="78"/>
    </row>
    <row r="95" spans="1:12" ht="15" thickBot="1" x14ac:dyDescent="0.25">
      <c r="A95" s="79"/>
      <c r="B95" s="78"/>
      <c r="C95" s="78"/>
      <c r="D95" s="78"/>
      <c r="E95" s="78"/>
      <c r="F95" s="78"/>
      <c r="G95" s="78"/>
      <c r="H95" s="78"/>
      <c r="I95" s="78"/>
      <c r="J95" s="79"/>
      <c r="K95" s="78"/>
      <c r="L95" s="78"/>
    </row>
    <row r="96" spans="1:12" x14ac:dyDescent="0.2">
      <c r="A96" s="149" t="s">
        <v>202</v>
      </c>
      <c r="B96" s="150"/>
      <c r="C96" s="150"/>
      <c r="D96" s="150"/>
      <c r="E96" s="150"/>
      <c r="F96" s="150"/>
      <c r="G96" s="150"/>
      <c r="H96" s="151"/>
      <c r="I96" s="78"/>
      <c r="J96" s="79"/>
      <c r="K96" s="78"/>
      <c r="L96" s="78"/>
    </row>
    <row r="97" spans="1:12" x14ac:dyDescent="0.2">
      <c r="A97" s="152"/>
      <c r="B97" s="153"/>
      <c r="C97" s="153"/>
      <c r="D97" s="153"/>
      <c r="E97" s="153"/>
      <c r="F97" s="153"/>
      <c r="G97" s="153"/>
      <c r="H97" s="154"/>
      <c r="J97" s="78"/>
      <c r="K97" s="79"/>
      <c r="L97" s="78"/>
    </row>
    <row r="98" spans="1:12" x14ac:dyDescent="0.2">
      <c r="A98" s="152"/>
      <c r="B98" s="153"/>
      <c r="C98" s="153"/>
      <c r="D98" s="153"/>
      <c r="E98" s="153"/>
      <c r="F98" s="153"/>
      <c r="G98" s="153"/>
      <c r="H98" s="154"/>
    </row>
    <row r="99" spans="1:12" x14ac:dyDescent="0.2">
      <c r="A99" s="152"/>
      <c r="B99" s="153"/>
      <c r="C99" s="153"/>
      <c r="D99" s="153"/>
      <c r="E99" s="153"/>
      <c r="F99" s="153"/>
      <c r="G99" s="153"/>
      <c r="H99" s="154"/>
    </row>
    <row r="100" spans="1:12" x14ac:dyDescent="0.2">
      <c r="A100" s="152"/>
      <c r="B100" s="153"/>
      <c r="C100" s="153"/>
      <c r="D100" s="153"/>
      <c r="E100" s="153"/>
      <c r="F100" s="153"/>
      <c r="G100" s="153"/>
      <c r="H100" s="154"/>
    </row>
    <row r="101" spans="1:12" x14ac:dyDescent="0.2">
      <c r="A101" s="152"/>
      <c r="B101" s="153"/>
      <c r="C101" s="153"/>
      <c r="D101" s="153"/>
      <c r="E101" s="153"/>
      <c r="F101" s="153"/>
      <c r="G101" s="153"/>
      <c r="H101" s="154"/>
    </row>
    <row r="102" spans="1:12" x14ac:dyDescent="0.2">
      <c r="A102" s="152"/>
      <c r="B102" s="153"/>
      <c r="C102" s="153"/>
      <c r="D102" s="153"/>
      <c r="E102" s="153"/>
      <c r="F102" s="153"/>
      <c r="G102" s="153"/>
      <c r="H102" s="154"/>
    </row>
    <row r="103" spans="1:12" x14ac:dyDescent="0.2">
      <c r="A103" s="152"/>
      <c r="B103" s="153"/>
      <c r="C103" s="153"/>
      <c r="D103" s="153"/>
      <c r="E103" s="153"/>
      <c r="F103" s="153"/>
      <c r="G103" s="153"/>
      <c r="H103" s="154"/>
    </row>
    <row r="104" spans="1:12" x14ac:dyDescent="0.2">
      <c r="A104" s="152"/>
      <c r="B104" s="153"/>
      <c r="C104" s="153"/>
      <c r="D104" s="153"/>
      <c r="E104" s="153"/>
      <c r="F104" s="153"/>
      <c r="G104" s="153"/>
      <c r="H104" s="154"/>
    </row>
    <row r="105" spans="1:12" x14ac:dyDescent="0.2">
      <c r="A105" s="152"/>
      <c r="B105" s="153"/>
      <c r="C105" s="153"/>
      <c r="D105" s="153"/>
      <c r="E105" s="153"/>
      <c r="F105" s="153"/>
      <c r="G105" s="153"/>
      <c r="H105" s="154"/>
    </row>
    <row r="106" spans="1:12" x14ac:dyDescent="0.2">
      <c r="A106" s="152"/>
      <c r="B106" s="153"/>
      <c r="C106" s="153"/>
      <c r="D106" s="153"/>
      <c r="E106" s="153"/>
      <c r="F106" s="153"/>
      <c r="G106" s="153"/>
      <c r="H106" s="154"/>
    </row>
    <row r="107" spans="1:12" x14ac:dyDescent="0.2">
      <c r="A107" s="152"/>
      <c r="B107" s="153"/>
      <c r="C107" s="153"/>
      <c r="D107" s="153"/>
      <c r="E107" s="153"/>
      <c r="F107" s="153"/>
      <c r="G107" s="153"/>
      <c r="H107" s="154"/>
    </row>
    <row r="108" spans="1:12" x14ac:dyDescent="0.2">
      <c r="A108" s="152"/>
      <c r="B108" s="153"/>
      <c r="C108" s="153"/>
      <c r="D108" s="153"/>
      <c r="E108" s="153"/>
      <c r="F108" s="153"/>
      <c r="G108" s="153"/>
      <c r="H108" s="154"/>
    </row>
    <row r="109" spans="1:12" x14ac:dyDescent="0.2">
      <c r="A109" s="152"/>
      <c r="B109" s="153"/>
      <c r="C109" s="153"/>
      <c r="D109" s="153"/>
      <c r="E109" s="153"/>
      <c r="F109" s="153"/>
      <c r="G109" s="153"/>
      <c r="H109" s="154"/>
    </row>
    <row r="110" spans="1:12" x14ac:dyDescent="0.2">
      <c r="A110" s="152"/>
      <c r="B110" s="153"/>
      <c r="C110" s="153"/>
      <c r="D110" s="153"/>
      <c r="E110" s="153"/>
      <c r="F110" s="153"/>
      <c r="G110" s="153"/>
      <c r="H110" s="154"/>
    </row>
    <row r="111" spans="1:12" x14ac:dyDescent="0.2">
      <c r="A111" s="152"/>
      <c r="B111" s="153"/>
      <c r="C111" s="153"/>
      <c r="D111" s="153"/>
      <c r="E111" s="153"/>
      <c r="F111" s="153"/>
      <c r="G111" s="153"/>
      <c r="H111" s="154"/>
    </row>
    <row r="112" spans="1:12"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x14ac:dyDescent="0.2">
      <c r="A119" s="152"/>
      <c r="B119" s="153"/>
      <c r="C119" s="153"/>
      <c r="D119" s="153"/>
      <c r="E119" s="153"/>
      <c r="F119" s="153"/>
      <c r="G119" s="153"/>
      <c r="H119" s="154"/>
    </row>
    <row r="120" spans="1:8" ht="15" thickBot="1" x14ac:dyDescent="0.25">
      <c r="A120" s="155"/>
      <c r="B120" s="156"/>
      <c r="C120" s="156"/>
      <c r="D120" s="156"/>
      <c r="E120" s="156"/>
      <c r="F120" s="156"/>
      <c r="G120" s="156"/>
      <c r="H120" s="157"/>
    </row>
  </sheetData>
  <mergeCells count="17">
    <mergeCell ref="J87:K87"/>
    <mergeCell ref="A5:B5"/>
    <mergeCell ref="A7:A15"/>
    <mergeCell ref="H15:L15"/>
    <mergeCell ref="H17:L17"/>
    <mergeCell ref="A28:B28"/>
    <mergeCell ref="A30:A66"/>
    <mergeCell ref="A71:B71"/>
    <mergeCell ref="J80:K80"/>
    <mergeCell ref="J81:K81"/>
    <mergeCell ref="J85:K85"/>
    <mergeCell ref="J86:K86"/>
    <mergeCell ref="J88:K88"/>
    <mergeCell ref="J89:K89"/>
    <mergeCell ref="J90:K90"/>
    <mergeCell ref="J92:K92"/>
    <mergeCell ref="A96:H120"/>
  </mergeCells>
  <dataValidations count="4">
    <dataValidation type="list" allowBlank="1" showInputMessage="1" showErrorMessage="1" sqref="E64:E66 D30:D66 D12:D13 D16:D28" xr:uid="{CC109077-9D80-4FBB-AF28-24EF0B2882D3}">
      <formula1>Variables</formula1>
    </dataValidation>
    <dataValidation type="list" allowBlank="1" showInputMessage="1" showErrorMessage="1" sqref="G30:G64 G12:G13 G16:G18 G25:G28" xr:uid="{B81799F0-59E2-4448-8C90-CB976B605BB4}">
      <formula1>"Fixed,Variable"</formula1>
    </dataValidation>
    <dataValidation type="list" allowBlank="1" showInputMessage="1" showErrorMessage="1" sqref="E32:F46" xr:uid="{8563BD1B-9601-4185-8A99-F80F530E9EDF}">
      <formula1>INDIRECT(IFERROR(RIGHT($B32,LEN($B32)-FIND(" ",$B32)),$B32)&amp;"Subs")</formula1>
    </dataValidation>
    <dataValidation type="list" allowBlank="1" showInputMessage="1" showErrorMessage="1" sqref="E30:F31" xr:uid="{D6C8DE3E-8764-45E3-A85E-154F9C6CC9F5}">
      <formula1>INDIRECT(IFERROR(RIGHT(#REF!,LEN(#REF!)-FIND(" ",#REF!)),#REF!)&amp;"Subs")</formula1>
    </dataValidation>
  </dataValidations>
  <hyperlinks>
    <hyperlink ref="F3" location="'TITLE PAGE'!A1" display="Back to title page" xr:uid="{2B52FD35-605E-4BD7-B82C-D6E5EDA0D3DB}"/>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B3BDB-827B-4D0B-A751-0D4AB6980090}">
  <dimension ref="A1:CO120"/>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230</v>
      </c>
      <c r="C8" t="s">
        <v>214</v>
      </c>
      <c r="D8" s="27" t="s">
        <v>104</v>
      </c>
      <c r="E8" s="28"/>
      <c r="F8" s="28"/>
      <c r="G8" s="29" t="s">
        <v>105</v>
      </c>
      <c r="H8" s="30"/>
      <c r="I8" s="31"/>
      <c r="J8" s="31"/>
      <c r="K8" s="31"/>
      <c r="L8" s="31"/>
      <c r="M8" s="32"/>
      <c r="N8" s="118">
        <f>('[1]2030 onwards to 2080'!$E$29/5/1000000)*'[1]2030 onwards to 2080'!$H$4</f>
        <v>5.3010465741122427E-2</v>
      </c>
      <c r="O8" s="118">
        <f>('[1]2030 onwards to 2080'!$E$29/5/1000000)*'[1]2030 onwards to 2080'!$H$4</f>
        <v>5.3010465741122427E-2</v>
      </c>
      <c r="P8" s="118">
        <f>('[1]2030 onwards to 2080'!$E$29/5/1000000)*'[1]2030 onwards to 2080'!$H$4</f>
        <v>5.3010465741122427E-2</v>
      </c>
      <c r="Q8" s="118">
        <f>('[1]2030 onwards to 2080'!$E$29/5/1000000)*'[1]2030 onwards to 2080'!$H$4</f>
        <v>5.3010465741122427E-2</v>
      </c>
      <c r="R8" s="118">
        <f>('[1]2030 onwards to 2080'!$E$29/5/1000000)*'[1]2030 onwards to 2080'!$H$4</f>
        <v>5.3010465741122427E-2</v>
      </c>
      <c r="S8" s="118">
        <f>('[1]2030 onwards to 2080'!$J$29/5/1000000)*'[1]2030 onwards to 2080'!$H$4</f>
        <v>4.9299733139243858E-2</v>
      </c>
      <c r="T8" s="118">
        <f>('[1]2030 onwards to 2080'!$J$29/5/1000000)*'[1]2030 onwards to 2080'!$H$4</f>
        <v>4.9299733139243858E-2</v>
      </c>
      <c r="U8" s="118">
        <f>('[1]2030 onwards to 2080'!$J$29/5/1000000)*'[1]2030 onwards to 2080'!$H$4</f>
        <v>4.9299733139243858E-2</v>
      </c>
      <c r="V8" s="118">
        <f>('[1]2030 onwards to 2080'!$J$29/5/1000000)*'[1]2030 onwards to 2080'!$H$4</f>
        <v>4.9299733139243858E-2</v>
      </c>
      <c r="W8" s="118">
        <f>('[1]2030 onwards to 2080'!$J$29/5/1000000)*'[1]2030 onwards to 2080'!$H$4</f>
        <v>4.9299733139243858E-2</v>
      </c>
      <c r="X8" s="118">
        <f>('[1]2030 onwards to 2080'!$P$29/5/1000000)*'[1]2030 onwards to 2080'!$H$4</f>
        <v>4.5848751819496776E-2</v>
      </c>
      <c r="Y8" s="118">
        <f>('[1]2030 onwards to 2080'!$P$29/5/1000000)*'[1]2030 onwards to 2080'!$H$4</f>
        <v>4.5848751819496776E-2</v>
      </c>
      <c r="Z8" s="118">
        <f>('[1]2030 onwards to 2080'!$P$29/5/1000000)*'[1]2030 onwards to 2080'!$H$4</f>
        <v>4.5848751819496776E-2</v>
      </c>
      <c r="AA8" s="118">
        <f>('[1]2030 onwards to 2080'!$P$29/5/1000000)*'[1]2030 onwards to 2080'!$H$4</f>
        <v>4.5848751819496776E-2</v>
      </c>
      <c r="AB8" s="118">
        <f>('[1]2030 onwards to 2080'!$P$29/5/1000000)*'[1]2030 onwards to 2080'!$H$4</f>
        <v>4.5848751819496776E-2</v>
      </c>
      <c r="AC8" s="118">
        <f>('[1]2030 onwards to 2080'!$V$29/5/1000000)*'[1]2030 onwards to 2080'!$H$4</f>
        <v>4.3556314228521936E-2</v>
      </c>
      <c r="AD8" s="118">
        <f>('[1]2030 onwards to 2080'!$V$29/5/1000000)*'[1]2030 onwards to 2080'!$H$4</f>
        <v>4.3556314228521936E-2</v>
      </c>
      <c r="AE8" s="118">
        <f>('[1]2030 onwards to 2080'!$V$29/5/1000000)*'[1]2030 onwards to 2080'!$H$4</f>
        <v>4.3556314228521936E-2</v>
      </c>
      <c r="AF8" s="118">
        <f>('[1]2030 onwards to 2080'!$V$29/5/1000000)*'[1]2030 onwards to 2080'!$H$4</f>
        <v>4.3556314228521936E-2</v>
      </c>
      <c r="AG8" s="118">
        <f>('[1]2030 onwards to 2080'!$V$29/5/1000000)*'[1]2030 onwards to 2080'!$H$4</f>
        <v>4.3556314228521936E-2</v>
      </c>
      <c r="AH8" s="118">
        <f>('[1]2030 onwards to 2080'!$AB$29/5/1000000)*'[1]2030 onwards to 2080'!$H$4</f>
        <v>4.1814061659381056E-2</v>
      </c>
      <c r="AI8" s="118">
        <f>('[1]2030 onwards to 2080'!$AB$29/5/1000000)*'[1]2030 onwards to 2080'!$H$4</f>
        <v>4.1814061659381056E-2</v>
      </c>
      <c r="AJ8" s="118">
        <f>('[1]2030 onwards to 2080'!$AB$29/5/1000000)*'[1]2030 onwards to 2080'!$H$4</f>
        <v>4.1814061659381056E-2</v>
      </c>
      <c r="AK8" s="118">
        <f>('[1]2030 onwards to 2080'!$AB$29/5/1000000)*'[1]2030 onwards to 2080'!$H$4</f>
        <v>4.1814061659381056E-2</v>
      </c>
      <c r="AL8" s="118">
        <f>('[1]2030 onwards to 2080'!$AB$29/5/1000000)*'[1]2030 onwards to 2080'!$H$4</f>
        <v>4.1814061659381056E-2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2"/>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2"/>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2"/>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2"/>
      <c r="N14" s="41">
        <f>IF((N8+N9)*N11&lt;&gt;0,(N8+N9)*N11,"")</f>
        <v>5.1217841295770464E-2</v>
      </c>
      <c r="O14" s="41">
        <f t="shared" ref="O14:BQ14" si="3">IF((O8+O9)*O11&lt;&gt;0,(O8+O9)*O11,"")</f>
        <v>5.1217841295770464E-2</v>
      </c>
      <c r="P14" s="41">
        <f t="shared" si="3"/>
        <v>5.1217841295770464E-2</v>
      </c>
      <c r="Q14" s="41">
        <f>IF((Q8+Q9)*Q11&lt;&gt;0,(Q8+Q9)*Q11,"")</f>
        <v>5.1217841295770464E-2</v>
      </c>
      <c r="R14" s="41">
        <f t="shared" si="3"/>
        <v>5.1217841295770464E-2</v>
      </c>
      <c r="S14" s="41">
        <f t="shared" si="3"/>
        <v>4.763259240506653E-2</v>
      </c>
      <c r="T14" s="41">
        <f>IF((T8+T9)*T11&lt;&gt;0,(T8+T9)*T11,"")</f>
        <v>4.763259240506653E-2</v>
      </c>
      <c r="U14" s="41">
        <f t="shared" si="3"/>
        <v>4.763259240506653E-2</v>
      </c>
      <c r="V14" s="41">
        <f t="shared" si="3"/>
        <v>4.763259240506653E-2</v>
      </c>
      <c r="W14" s="41">
        <f t="shared" si="3"/>
        <v>4.763259240506653E-2</v>
      </c>
      <c r="X14" s="41">
        <f t="shared" si="3"/>
        <v>4.4298310936711861E-2</v>
      </c>
      <c r="Y14" s="41">
        <f t="shared" si="3"/>
        <v>4.4298310936711861E-2</v>
      </c>
      <c r="Z14" s="41">
        <f t="shared" si="3"/>
        <v>4.4298310936711861E-2</v>
      </c>
      <c r="AA14" s="41">
        <f t="shared" si="3"/>
        <v>4.4298310936711861E-2</v>
      </c>
      <c r="AB14" s="41">
        <f t="shared" si="3"/>
        <v>4.4298310936711861E-2</v>
      </c>
      <c r="AC14" s="41">
        <f t="shared" si="3"/>
        <v>4.2083395389876273E-2</v>
      </c>
      <c r="AD14" s="41">
        <f t="shared" si="3"/>
        <v>4.2083395389876273E-2</v>
      </c>
      <c r="AE14" s="41">
        <f t="shared" si="3"/>
        <v>4.2083395389876273E-2</v>
      </c>
      <c r="AF14" s="41">
        <f t="shared" si="3"/>
        <v>4.2083395389876273E-2</v>
      </c>
      <c r="AG14" s="41">
        <f t="shared" si="3"/>
        <v>4.2083395389876273E-2</v>
      </c>
      <c r="AH14" s="41">
        <f t="shared" si="3"/>
        <v>4.0400059574281215E-2</v>
      </c>
      <c r="AI14" s="41">
        <f t="shared" si="3"/>
        <v>4.0400059574281215E-2</v>
      </c>
      <c r="AJ14" s="41">
        <f t="shared" si="3"/>
        <v>4.0400059574281215E-2</v>
      </c>
      <c r="AK14" s="41">
        <f t="shared" si="3"/>
        <v>4.0400059574281215E-2</v>
      </c>
      <c r="AL14" s="41">
        <f t="shared" si="3"/>
        <v>4.0400059574281215E-2</v>
      </c>
      <c r="AM14" s="41" t="str">
        <f>IF((AM8+AM9)*AM11&lt;&gt;0,(AM8+AM9)*AM11,"")</f>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ref="BR14:BT14" si="4">IF((DF8+BR9)*BR11&lt;&gt;0,(DF8+BR9)*BR11,"")</f>
        <v/>
      </c>
      <c r="BS14" s="41" t="str">
        <f t="shared" si="4"/>
        <v/>
      </c>
      <c r="BT14" s="41" t="str">
        <f t="shared" si="4"/>
        <v/>
      </c>
      <c r="BU14" s="41" t="str">
        <f>IF((BP8+BU9)*BU11&lt;&gt;0,(BP8+BU9)*BU11,"")</f>
        <v/>
      </c>
      <c r="BV14" s="41" t="str">
        <f t="shared" ref="BV14:CO14" si="5">IF((BV8+BV9)*BV11&lt;&gt;0,(BV8+BV9)*BV11,"")</f>
        <v/>
      </c>
      <c r="BW14" s="41" t="str">
        <f t="shared" si="5"/>
        <v/>
      </c>
      <c r="BX14" s="41" t="str">
        <f t="shared" si="5"/>
        <v/>
      </c>
      <c r="BY14" s="41" t="str">
        <f t="shared" si="5"/>
        <v/>
      </c>
      <c r="BZ14" s="41" t="str">
        <f t="shared" si="5"/>
        <v/>
      </c>
      <c r="CA14" s="41" t="str">
        <f t="shared" si="5"/>
        <v/>
      </c>
      <c r="CB14" s="41" t="str">
        <f t="shared" si="5"/>
        <v/>
      </c>
      <c r="CC14" s="41" t="str">
        <f t="shared" si="5"/>
        <v/>
      </c>
      <c r="CD14" s="41" t="str">
        <f t="shared" si="5"/>
        <v/>
      </c>
      <c r="CE14" s="41" t="str">
        <f t="shared" si="5"/>
        <v/>
      </c>
      <c r="CF14" s="41" t="str">
        <f t="shared" si="5"/>
        <v/>
      </c>
      <c r="CG14" s="41" t="str">
        <f t="shared" si="5"/>
        <v/>
      </c>
      <c r="CH14" s="41" t="str">
        <f t="shared" si="5"/>
        <v/>
      </c>
      <c r="CI14" s="41" t="str">
        <f t="shared" si="5"/>
        <v/>
      </c>
      <c r="CJ14" s="41" t="str">
        <f t="shared" si="5"/>
        <v/>
      </c>
      <c r="CK14" s="41" t="str">
        <f t="shared" si="5"/>
        <v/>
      </c>
      <c r="CL14" s="41" t="str">
        <f t="shared" si="5"/>
        <v/>
      </c>
      <c r="CM14" s="41" t="str">
        <f t="shared" si="5"/>
        <v/>
      </c>
      <c r="CN14" s="41" t="str">
        <f t="shared" si="5"/>
        <v/>
      </c>
      <c r="CO14" s="42" t="str">
        <f t="shared" si="5"/>
        <v/>
      </c>
    </row>
    <row r="15" spans="1:93" s="43" customFormat="1" ht="15.75" thickBot="1" x14ac:dyDescent="0.25">
      <c r="A15" s="162"/>
      <c r="B15" s="36"/>
      <c r="C15" s="37"/>
      <c r="D15" s="38" t="s">
        <v>114</v>
      </c>
      <c r="E15" s="37"/>
      <c r="F15" s="37"/>
      <c r="G15" s="37" t="s">
        <v>101</v>
      </c>
      <c r="H15" s="163">
        <f>IF(SUM($M$14:$CO$14)&lt;&gt;0,SUM($M$14:$CO$14),"")</f>
        <v>1.1281609980085319</v>
      </c>
      <c r="I15" s="164"/>
      <c r="J15" s="164"/>
      <c r="K15" s="164"/>
      <c r="L15" s="165"/>
    </row>
    <row r="16" spans="1:93" s="43" customFormat="1" ht="15.75" thickBot="1" x14ac:dyDescent="0.25">
      <c r="A16" s="44"/>
      <c r="B16" s="45"/>
      <c r="C16" s="45"/>
      <c r="D16" s="46"/>
      <c r="E16" s="45"/>
      <c r="F16" s="45"/>
      <c r="G16" s="45"/>
      <c r="H16" s="47">
        <f>H15</f>
        <v>1.1281609980085319</v>
      </c>
      <c r="I16" s="48"/>
    </row>
    <row r="17" spans="1:93" s="43" customFormat="1" ht="15.75" thickBot="1" x14ac:dyDescent="0.25">
      <c r="A17" s="44"/>
      <c r="B17" s="45"/>
      <c r="C17" s="45"/>
      <c r="D17" s="46"/>
      <c r="E17" s="45"/>
      <c r="F17" s="45"/>
      <c r="G17" s="45"/>
      <c r="H17" s="163">
        <f>IF(SUM($M$14:$AL$14)&lt;&gt;0,SUM($M$14:$AL$14),"")</f>
        <v>1.1281609980085319</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1.1281609980085319</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6">+O7+N22</f>
        <v>0</v>
      </c>
      <c r="P20" s="134">
        <f t="shared" si="6"/>
        <v>0</v>
      </c>
      <c r="Q20" s="134">
        <f t="shared" si="6"/>
        <v>0</v>
      </c>
      <c r="R20" s="134">
        <f t="shared" si="6"/>
        <v>0</v>
      </c>
      <c r="S20" s="134">
        <f t="shared" si="6"/>
        <v>0</v>
      </c>
      <c r="T20" s="134">
        <f t="shared" si="6"/>
        <v>0</v>
      </c>
      <c r="U20" s="134">
        <f t="shared" si="6"/>
        <v>0</v>
      </c>
      <c r="V20" s="134">
        <f t="shared" si="6"/>
        <v>0</v>
      </c>
      <c r="W20" s="134">
        <f t="shared" si="6"/>
        <v>0</v>
      </c>
      <c r="X20" s="134">
        <f t="shared" si="6"/>
        <v>0</v>
      </c>
      <c r="Y20" s="134">
        <f t="shared" si="6"/>
        <v>0</v>
      </c>
      <c r="Z20" s="134">
        <f t="shared" si="6"/>
        <v>0</v>
      </c>
      <c r="AA20" s="134">
        <f t="shared" si="6"/>
        <v>0</v>
      </c>
      <c r="AB20" s="134">
        <f t="shared" si="6"/>
        <v>0</v>
      </c>
      <c r="AC20" s="134">
        <f t="shared" si="6"/>
        <v>0</v>
      </c>
      <c r="AD20" s="134">
        <f t="shared" si="6"/>
        <v>0</v>
      </c>
      <c r="AE20" s="134">
        <f t="shared" si="6"/>
        <v>0</v>
      </c>
      <c r="AF20" s="134">
        <f t="shared" si="6"/>
        <v>0</v>
      </c>
      <c r="AG20" s="134">
        <f t="shared" si="6"/>
        <v>0</v>
      </c>
      <c r="AH20" s="134">
        <f t="shared" si="6"/>
        <v>0</v>
      </c>
      <c r="AI20" s="134">
        <f t="shared" si="6"/>
        <v>0</v>
      </c>
      <c r="AJ20" s="134">
        <f t="shared" si="6"/>
        <v>0</v>
      </c>
      <c r="AK20" s="134">
        <f t="shared" si="6"/>
        <v>0</v>
      </c>
      <c r="AL20" s="134">
        <f t="shared" si="6"/>
        <v>0</v>
      </c>
      <c r="AM20" s="134">
        <f t="shared" si="6"/>
        <v>0</v>
      </c>
      <c r="AN20" s="134">
        <f t="shared" si="6"/>
        <v>0</v>
      </c>
      <c r="AO20" s="134">
        <f t="shared" si="6"/>
        <v>0</v>
      </c>
      <c r="AP20" s="134">
        <f t="shared" si="6"/>
        <v>0</v>
      </c>
      <c r="AQ20" s="134">
        <f t="shared" si="6"/>
        <v>0</v>
      </c>
      <c r="AR20" s="134">
        <f t="shared" si="6"/>
        <v>0</v>
      </c>
      <c r="AS20" s="134">
        <f t="shared" si="6"/>
        <v>0</v>
      </c>
      <c r="AT20" s="134">
        <f t="shared" si="6"/>
        <v>0</v>
      </c>
      <c r="AU20" s="134">
        <f t="shared" si="6"/>
        <v>0</v>
      </c>
      <c r="AV20" s="134">
        <f t="shared" si="6"/>
        <v>0</v>
      </c>
      <c r="AW20" s="134">
        <f t="shared" si="6"/>
        <v>0</v>
      </c>
      <c r="AX20" s="134">
        <f t="shared" si="6"/>
        <v>0</v>
      </c>
      <c r="AY20" s="134">
        <f t="shared" si="6"/>
        <v>0</v>
      </c>
      <c r="AZ20" s="134">
        <f t="shared" si="6"/>
        <v>0</v>
      </c>
      <c r="BA20" s="134">
        <f t="shared" si="6"/>
        <v>0</v>
      </c>
      <c r="BB20" s="134">
        <f t="shared" si="6"/>
        <v>0</v>
      </c>
      <c r="BC20" s="134">
        <f t="shared" si="6"/>
        <v>0</v>
      </c>
      <c r="BD20" s="134">
        <f t="shared" si="6"/>
        <v>0</v>
      </c>
      <c r="BE20" s="134">
        <f t="shared" si="6"/>
        <v>0</v>
      </c>
      <c r="BF20" s="134">
        <f t="shared" si="6"/>
        <v>0</v>
      </c>
      <c r="BG20" s="134">
        <f t="shared" si="6"/>
        <v>0</v>
      </c>
      <c r="BH20" s="134">
        <f t="shared" si="6"/>
        <v>0</v>
      </c>
      <c r="BI20" s="134">
        <f t="shared" si="6"/>
        <v>0</v>
      </c>
      <c r="BJ20" s="134">
        <f t="shared" si="6"/>
        <v>0</v>
      </c>
      <c r="BK20" s="134">
        <f t="shared" si="6"/>
        <v>0</v>
      </c>
      <c r="BL20" s="134">
        <f t="shared" si="6"/>
        <v>0</v>
      </c>
      <c r="BM20" s="134">
        <f t="shared" si="6"/>
        <v>0</v>
      </c>
      <c r="BN20" s="134">
        <f t="shared" si="6"/>
        <v>0</v>
      </c>
      <c r="BO20" s="134">
        <f t="shared" si="6"/>
        <v>0</v>
      </c>
      <c r="BP20" s="134">
        <f t="shared" si="6"/>
        <v>0</v>
      </c>
      <c r="BQ20" s="134">
        <f t="shared" si="6"/>
        <v>0</v>
      </c>
      <c r="BR20" s="134">
        <f t="shared" si="6"/>
        <v>0</v>
      </c>
      <c r="BS20" s="134">
        <f t="shared" si="6"/>
        <v>0</v>
      </c>
      <c r="BT20" s="134">
        <f t="shared" si="6"/>
        <v>0</v>
      </c>
      <c r="BU20" s="134">
        <f t="shared" si="6"/>
        <v>0</v>
      </c>
      <c r="BV20" s="134">
        <f t="shared" si="6"/>
        <v>0</v>
      </c>
      <c r="BW20" s="134">
        <f t="shared" si="6"/>
        <v>0</v>
      </c>
      <c r="BX20" s="134">
        <f t="shared" si="6"/>
        <v>0</v>
      </c>
      <c r="BY20" s="134">
        <f t="shared" si="6"/>
        <v>0</v>
      </c>
      <c r="BZ20" s="134">
        <f t="shared" si="6"/>
        <v>0</v>
      </c>
      <c r="CA20" s="134">
        <f t="shared" ref="CA20:CO20" si="7">+CA7+BZ22</f>
        <v>0</v>
      </c>
      <c r="CB20" s="134">
        <f t="shared" si="7"/>
        <v>0</v>
      </c>
      <c r="CC20" s="134">
        <f t="shared" si="7"/>
        <v>0</v>
      </c>
      <c r="CD20" s="134">
        <f t="shared" si="7"/>
        <v>0</v>
      </c>
      <c r="CE20" s="134">
        <f t="shared" si="7"/>
        <v>0</v>
      </c>
      <c r="CF20" s="134">
        <f t="shared" si="7"/>
        <v>0</v>
      </c>
      <c r="CG20" s="134">
        <f t="shared" si="7"/>
        <v>0</v>
      </c>
      <c r="CH20" s="134">
        <f t="shared" si="7"/>
        <v>0</v>
      </c>
      <c r="CI20" s="134">
        <f t="shared" si="7"/>
        <v>0</v>
      </c>
      <c r="CJ20" s="134">
        <f t="shared" si="7"/>
        <v>0</v>
      </c>
      <c r="CK20" s="134">
        <f t="shared" si="7"/>
        <v>0</v>
      </c>
      <c r="CL20" s="134">
        <f t="shared" si="7"/>
        <v>0</v>
      </c>
      <c r="CM20" s="134">
        <f t="shared" si="7"/>
        <v>0</v>
      </c>
      <c r="CN20" s="134">
        <f t="shared" si="7"/>
        <v>0</v>
      </c>
      <c r="CO20" s="134">
        <f t="shared" si="7"/>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8">MIN(IF(N20=0,0,+N7/$F21)+M21,N20)</f>
        <v>0</v>
      </c>
      <c r="O21" s="135">
        <f t="shared" si="8"/>
        <v>0</v>
      </c>
      <c r="P21" s="135">
        <f t="shared" si="8"/>
        <v>0</v>
      </c>
      <c r="Q21" s="135">
        <f t="shared" si="8"/>
        <v>0</v>
      </c>
      <c r="R21" s="135">
        <f t="shared" si="8"/>
        <v>0</v>
      </c>
      <c r="S21" s="135">
        <f t="shared" si="8"/>
        <v>0</v>
      </c>
      <c r="T21" s="135">
        <f t="shared" si="8"/>
        <v>0</v>
      </c>
      <c r="U21" s="135">
        <f t="shared" si="8"/>
        <v>0</v>
      </c>
      <c r="V21" s="135">
        <f t="shared" si="8"/>
        <v>0</v>
      </c>
      <c r="W21" s="135">
        <f t="shared" si="8"/>
        <v>0</v>
      </c>
      <c r="X21" s="135">
        <f t="shared" si="8"/>
        <v>0</v>
      </c>
      <c r="Y21" s="135">
        <f t="shared" si="8"/>
        <v>0</v>
      </c>
      <c r="Z21" s="135">
        <f t="shared" si="8"/>
        <v>0</v>
      </c>
      <c r="AA21" s="135">
        <f t="shared" si="8"/>
        <v>0</v>
      </c>
      <c r="AB21" s="135">
        <f t="shared" si="8"/>
        <v>0</v>
      </c>
      <c r="AC21" s="135">
        <f t="shared" si="8"/>
        <v>0</v>
      </c>
      <c r="AD21" s="135">
        <f t="shared" si="8"/>
        <v>0</v>
      </c>
      <c r="AE21" s="135">
        <f t="shared" si="8"/>
        <v>0</v>
      </c>
      <c r="AF21" s="135">
        <f t="shared" si="8"/>
        <v>0</v>
      </c>
      <c r="AG21" s="135">
        <f t="shared" si="8"/>
        <v>0</v>
      </c>
      <c r="AH21" s="135">
        <f t="shared" si="8"/>
        <v>0</v>
      </c>
      <c r="AI21" s="135">
        <f t="shared" si="8"/>
        <v>0</v>
      </c>
      <c r="AJ21" s="135">
        <f t="shared" si="8"/>
        <v>0</v>
      </c>
      <c r="AK21" s="135">
        <f t="shared" si="8"/>
        <v>0</v>
      </c>
      <c r="AL21" s="135">
        <f t="shared" si="8"/>
        <v>0</v>
      </c>
      <c r="AM21" s="135">
        <f t="shared" si="8"/>
        <v>0</v>
      </c>
      <c r="AN21" s="135">
        <f t="shared" si="8"/>
        <v>0</v>
      </c>
      <c r="AO21" s="135">
        <f t="shared" si="8"/>
        <v>0</v>
      </c>
      <c r="AP21" s="135">
        <f t="shared" si="8"/>
        <v>0</v>
      </c>
      <c r="AQ21" s="135">
        <f t="shared" si="8"/>
        <v>0</v>
      </c>
      <c r="AR21" s="135">
        <f t="shared" si="8"/>
        <v>0</v>
      </c>
      <c r="AS21" s="135">
        <f t="shared" si="8"/>
        <v>0</v>
      </c>
      <c r="AT21" s="135">
        <f t="shared" si="8"/>
        <v>0</v>
      </c>
      <c r="AU21" s="135">
        <f t="shared" si="8"/>
        <v>0</v>
      </c>
      <c r="AV21" s="135">
        <f t="shared" si="8"/>
        <v>0</v>
      </c>
      <c r="AW21" s="135">
        <f t="shared" si="8"/>
        <v>0</v>
      </c>
      <c r="AX21" s="135">
        <f t="shared" si="8"/>
        <v>0</v>
      </c>
      <c r="AY21" s="135">
        <f t="shared" si="8"/>
        <v>0</v>
      </c>
      <c r="AZ21" s="135">
        <f t="shared" si="8"/>
        <v>0</v>
      </c>
      <c r="BA21" s="135">
        <f t="shared" si="8"/>
        <v>0</v>
      </c>
      <c r="BB21" s="135">
        <f t="shared" si="8"/>
        <v>0</v>
      </c>
      <c r="BC21" s="135">
        <f t="shared" si="8"/>
        <v>0</v>
      </c>
      <c r="BD21" s="135">
        <f t="shared" si="8"/>
        <v>0</v>
      </c>
      <c r="BE21" s="135">
        <f t="shared" si="8"/>
        <v>0</v>
      </c>
      <c r="BF21" s="135">
        <f t="shared" si="8"/>
        <v>0</v>
      </c>
      <c r="BG21" s="135">
        <f t="shared" si="8"/>
        <v>0</v>
      </c>
      <c r="BH21" s="135">
        <f t="shared" si="8"/>
        <v>0</v>
      </c>
      <c r="BI21" s="135">
        <f t="shared" si="8"/>
        <v>0</v>
      </c>
      <c r="BJ21" s="135">
        <f t="shared" si="8"/>
        <v>0</v>
      </c>
      <c r="BK21" s="135">
        <f t="shared" si="8"/>
        <v>0</v>
      </c>
      <c r="BL21" s="135">
        <f t="shared" si="8"/>
        <v>0</v>
      </c>
      <c r="BM21" s="135">
        <f t="shared" si="8"/>
        <v>0</v>
      </c>
      <c r="BN21" s="135">
        <f t="shared" si="8"/>
        <v>0</v>
      </c>
      <c r="BO21" s="135">
        <f t="shared" si="8"/>
        <v>0</v>
      </c>
      <c r="BP21" s="135">
        <f t="shared" si="8"/>
        <v>0</v>
      </c>
      <c r="BQ21" s="135">
        <f t="shared" si="8"/>
        <v>0</v>
      </c>
      <c r="BR21" s="135">
        <f t="shared" si="8"/>
        <v>0</v>
      </c>
      <c r="BS21" s="135">
        <f t="shared" si="8"/>
        <v>0</v>
      </c>
      <c r="BT21" s="135">
        <f t="shared" si="8"/>
        <v>0</v>
      </c>
      <c r="BU21" s="135">
        <f t="shared" si="8"/>
        <v>0</v>
      </c>
      <c r="BV21" s="135">
        <f t="shared" si="8"/>
        <v>0</v>
      </c>
      <c r="BW21" s="135">
        <f t="shared" si="8"/>
        <v>0</v>
      </c>
      <c r="BX21" s="135">
        <f t="shared" si="8"/>
        <v>0</v>
      </c>
      <c r="BY21" s="135">
        <f t="shared" si="8"/>
        <v>0</v>
      </c>
      <c r="BZ21" s="135">
        <f t="shared" ref="BZ21:CO21" si="9">MIN(IF(BZ20=0,0,+BZ7/$F21)+BY21,BZ20)</f>
        <v>0</v>
      </c>
      <c r="CA21" s="135">
        <f t="shared" si="9"/>
        <v>0</v>
      </c>
      <c r="CB21" s="135">
        <f t="shared" si="9"/>
        <v>0</v>
      </c>
      <c r="CC21" s="135">
        <f t="shared" si="9"/>
        <v>0</v>
      </c>
      <c r="CD21" s="135">
        <f t="shared" si="9"/>
        <v>0</v>
      </c>
      <c r="CE21" s="135">
        <f t="shared" si="9"/>
        <v>0</v>
      </c>
      <c r="CF21" s="135">
        <f t="shared" si="9"/>
        <v>0</v>
      </c>
      <c r="CG21" s="135">
        <f t="shared" si="9"/>
        <v>0</v>
      </c>
      <c r="CH21" s="135">
        <f t="shared" si="9"/>
        <v>0</v>
      </c>
      <c r="CI21" s="135">
        <f t="shared" si="9"/>
        <v>0</v>
      </c>
      <c r="CJ21" s="135">
        <f t="shared" si="9"/>
        <v>0</v>
      </c>
      <c r="CK21" s="135">
        <f t="shared" si="9"/>
        <v>0</v>
      </c>
      <c r="CL21" s="135">
        <f t="shared" si="9"/>
        <v>0</v>
      </c>
      <c r="CM21" s="135">
        <f t="shared" si="9"/>
        <v>0</v>
      </c>
      <c r="CN21" s="135">
        <f t="shared" si="9"/>
        <v>0</v>
      </c>
      <c r="CO21" s="135">
        <f t="shared" si="9"/>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10">+O20-O21</f>
        <v>0</v>
      </c>
      <c r="P22" s="135">
        <f t="shared" si="10"/>
        <v>0</v>
      </c>
      <c r="Q22" s="135">
        <f t="shared" si="10"/>
        <v>0</v>
      </c>
      <c r="R22" s="135">
        <f t="shared" si="10"/>
        <v>0</v>
      </c>
      <c r="S22" s="135">
        <f t="shared" si="10"/>
        <v>0</v>
      </c>
      <c r="T22" s="135">
        <f t="shared" si="10"/>
        <v>0</v>
      </c>
      <c r="U22" s="135">
        <f t="shared" si="10"/>
        <v>0</v>
      </c>
      <c r="V22" s="135">
        <f t="shared" si="10"/>
        <v>0</v>
      </c>
      <c r="W22" s="135">
        <f t="shared" si="10"/>
        <v>0</v>
      </c>
      <c r="X22" s="135">
        <f t="shared" si="10"/>
        <v>0</v>
      </c>
      <c r="Y22" s="135">
        <f t="shared" si="10"/>
        <v>0</v>
      </c>
      <c r="Z22" s="135">
        <f t="shared" si="10"/>
        <v>0</v>
      </c>
      <c r="AA22" s="135">
        <f t="shared" si="10"/>
        <v>0</v>
      </c>
      <c r="AB22" s="135">
        <f t="shared" si="10"/>
        <v>0</v>
      </c>
      <c r="AC22" s="136">
        <f t="shared" si="10"/>
        <v>0</v>
      </c>
      <c r="AD22" s="136">
        <f t="shared" si="10"/>
        <v>0</v>
      </c>
      <c r="AE22" s="136">
        <f t="shared" si="10"/>
        <v>0</v>
      </c>
      <c r="AF22" s="136">
        <f t="shared" si="10"/>
        <v>0</v>
      </c>
      <c r="AG22" s="136">
        <f t="shared" si="10"/>
        <v>0</v>
      </c>
      <c r="AH22" s="136">
        <f t="shared" si="10"/>
        <v>0</v>
      </c>
      <c r="AI22" s="136">
        <f t="shared" si="10"/>
        <v>0</v>
      </c>
      <c r="AJ22" s="136">
        <f t="shared" si="10"/>
        <v>0</v>
      </c>
      <c r="AK22" s="136">
        <f t="shared" si="10"/>
        <v>0</v>
      </c>
      <c r="AL22" s="136">
        <f t="shared" si="10"/>
        <v>0</v>
      </c>
      <c r="AM22" s="136">
        <f t="shared" si="10"/>
        <v>0</v>
      </c>
      <c r="AN22" s="136">
        <f t="shared" si="10"/>
        <v>0</v>
      </c>
      <c r="AO22" s="136">
        <f t="shared" si="10"/>
        <v>0</v>
      </c>
      <c r="AP22" s="136">
        <f t="shared" si="10"/>
        <v>0</v>
      </c>
      <c r="AQ22" s="136">
        <f t="shared" si="10"/>
        <v>0</v>
      </c>
      <c r="AR22" s="136">
        <f t="shared" si="10"/>
        <v>0</v>
      </c>
      <c r="AS22" s="136">
        <f t="shared" si="10"/>
        <v>0</v>
      </c>
      <c r="AT22" s="136">
        <f t="shared" si="10"/>
        <v>0</v>
      </c>
      <c r="AU22" s="136">
        <f t="shared" si="10"/>
        <v>0</v>
      </c>
      <c r="AV22" s="136">
        <f t="shared" si="10"/>
        <v>0</v>
      </c>
      <c r="AW22" s="136">
        <f t="shared" si="10"/>
        <v>0</v>
      </c>
      <c r="AX22" s="136">
        <f t="shared" si="10"/>
        <v>0</v>
      </c>
      <c r="AY22" s="136">
        <f t="shared" si="10"/>
        <v>0</v>
      </c>
      <c r="AZ22" s="136">
        <f t="shared" si="10"/>
        <v>0</v>
      </c>
      <c r="BA22" s="136">
        <f t="shared" si="10"/>
        <v>0</v>
      </c>
      <c r="BB22" s="136">
        <f t="shared" si="10"/>
        <v>0</v>
      </c>
      <c r="BC22" s="136">
        <f t="shared" si="10"/>
        <v>0</v>
      </c>
      <c r="BD22" s="136">
        <f t="shared" si="10"/>
        <v>0</v>
      </c>
      <c r="BE22" s="136">
        <f t="shared" si="10"/>
        <v>0</v>
      </c>
      <c r="BF22" s="136">
        <f t="shared" si="10"/>
        <v>0</v>
      </c>
      <c r="BG22" s="136">
        <f t="shared" si="10"/>
        <v>0</v>
      </c>
      <c r="BH22" s="136">
        <f t="shared" si="10"/>
        <v>0</v>
      </c>
      <c r="BI22" s="136">
        <f t="shared" si="10"/>
        <v>0</v>
      </c>
      <c r="BJ22" s="136">
        <f t="shared" si="10"/>
        <v>0</v>
      </c>
      <c r="BK22" s="136">
        <f t="shared" si="10"/>
        <v>0</v>
      </c>
      <c r="BL22" s="136">
        <f t="shared" si="10"/>
        <v>0</v>
      </c>
      <c r="BM22" s="136">
        <f t="shared" si="10"/>
        <v>0</v>
      </c>
      <c r="BN22" s="136">
        <f t="shared" si="10"/>
        <v>0</v>
      </c>
      <c r="BO22" s="136">
        <f t="shared" si="10"/>
        <v>0</v>
      </c>
      <c r="BP22" s="136">
        <f t="shared" si="10"/>
        <v>0</v>
      </c>
      <c r="BQ22" s="136">
        <f t="shared" si="10"/>
        <v>0</v>
      </c>
      <c r="BR22" s="136">
        <f t="shared" si="10"/>
        <v>0</v>
      </c>
      <c r="BS22" s="136">
        <f t="shared" si="10"/>
        <v>0</v>
      </c>
      <c r="BT22" s="136">
        <f t="shared" si="10"/>
        <v>0</v>
      </c>
      <c r="BU22" s="136">
        <f t="shared" si="10"/>
        <v>0</v>
      </c>
      <c r="BV22" s="136">
        <f t="shared" si="10"/>
        <v>0</v>
      </c>
      <c r="BW22" s="136">
        <f t="shared" si="10"/>
        <v>0</v>
      </c>
      <c r="BX22" s="136">
        <f t="shared" si="10"/>
        <v>0</v>
      </c>
      <c r="BY22" s="136">
        <f t="shared" si="10"/>
        <v>0</v>
      </c>
      <c r="BZ22" s="136">
        <f t="shared" si="10"/>
        <v>0</v>
      </c>
      <c r="CA22" s="136">
        <f t="shared" ref="CA22:CO22" si="11">+CA20-CA21</f>
        <v>0</v>
      </c>
      <c r="CB22" s="136">
        <f t="shared" si="11"/>
        <v>0</v>
      </c>
      <c r="CC22" s="136">
        <f t="shared" si="11"/>
        <v>0</v>
      </c>
      <c r="CD22" s="136">
        <f t="shared" si="11"/>
        <v>0</v>
      </c>
      <c r="CE22" s="136">
        <f t="shared" si="11"/>
        <v>0</v>
      </c>
      <c r="CF22" s="136">
        <f t="shared" si="11"/>
        <v>0</v>
      </c>
      <c r="CG22" s="136">
        <f t="shared" si="11"/>
        <v>0</v>
      </c>
      <c r="CH22" s="136">
        <f t="shared" si="11"/>
        <v>0</v>
      </c>
      <c r="CI22" s="136">
        <f t="shared" si="11"/>
        <v>0</v>
      </c>
      <c r="CJ22" s="136">
        <f t="shared" si="11"/>
        <v>0</v>
      </c>
      <c r="CK22" s="136">
        <f t="shared" si="11"/>
        <v>0</v>
      </c>
      <c r="CL22" s="136">
        <f t="shared" si="11"/>
        <v>0</v>
      </c>
      <c r="CM22" s="136">
        <f t="shared" si="11"/>
        <v>0</v>
      </c>
      <c r="CN22" s="136">
        <f t="shared" si="11"/>
        <v>0</v>
      </c>
      <c r="CO22" s="136">
        <f t="shared" si="11"/>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2">AVERAGE(O20,O22)</f>
        <v>0</v>
      </c>
      <c r="P23" s="135">
        <f t="shared" si="12"/>
        <v>0</v>
      </c>
      <c r="Q23" s="135">
        <f t="shared" si="12"/>
        <v>0</v>
      </c>
      <c r="R23" s="135">
        <f t="shared" si="12"/>
        <v>0</v>
      </c>
      <c r="S23" s="135">
        <f t="shared" si="12"/>
        <v>0</v>
      </c>
      <c r="T23" s="135">
        <f t="shared" si="12"/>
        <v>0</v>
      </c>
      <c r="U23" s="135">
        <f t="shared" si="12"/>
        <v>0</v>
      </c>
      <c r="V23" s="135">
        <f t="shared" si="12"/>
        <v>0</v>
      </c>
      <c r="W23" s="135">
        <f t="shared" si="12"/>
        <v>0</v>
      </c>
      <c r="X23" s="135">
        <f t="shared" si="12"/>
        <v>0</v>
      </c>
      <c r="Y23" s="135">
        <f t="shared" si="12"/>
        <v>0</v>
      </c>
      <c r="Z23" s="135">
        <f t="shared" si="12"/>
        <v>0</v>
      </c>
      <c r="AA23" s="135">
        <f t="shared" si="12"/>
        <v>0</v>
      </c>
      <c r="AB23" s="135">
        <f t="shared" si="12"/>
        <v>0</v>
      </c>
      <c r="AC23" s="136">
        <f t="shared" si="12"/>
        <v>0</v>
      </c>
      <c r="AD23" s="136">
        <f t="shared" si="12"/>
        <v>0</v>
      </c>
      <c r="AE23" s="136">
        <f t="shared" si="12"/>
        <v>0</v>
      </c>
      <c r="AF23" s="136">
        <f t="shared" si="12"/>
        <v>0</v>
      </c>
      <c r="AG23" s="136">
        <f t="shared" si="12"/>
        <v>0</v>
      </c>
      <c r="AH23" s="136">
        <f t="shared" si="12"/>
        <v>0</v>
      </c>
      <c r="AI23" s="136">
        <f t="shared" si="12"/>
        <v>0</v>
      </c>
      <c r="AJ23" s="136">
        <f t="shared" si="12"/>
        <v>0</v>
      </c>
      <c r="AK23" s="136">
        <f t="shared" si="12"/>
        <v>0</v>
      </c>
      <c r="AL23" s="136">
        <f t="shared" si="12"/>
        <v>0</v>
      </c>
      <c r="AM23" s="136">
        <f t="shared" si="12"/>
        <v>0</v>
      </c>
      <c r="AN23" s="136">
        <f t="shared" si="12"/>
        <v>0</v>
      </c>
      <c r="AO23" s="136">
        <f t="shared" si="12"/>
        <v>0</v>
      </c>
      <c r="AP23" s="136">
        <f t="shared" si="12"/>
        <v>0</v>
      </c>
      <c r="AQ23" s="136">
        <f t="shared" si="12"/>
        <v>0</v>
      </c>
      <c r="AR23" s="136">
        <f t="shared" si="12"/>
        <v>0</v>
      </c>
      <c r="AS23" s="136">
        <f t="shared" si="12"/>
        <v>0</v>
      </c>
      <c r="AT23" s="136">
        <f t="shared" si="12"/>
        <v>0</v>
      </c>
      <c r="AU23" s="136">
        <f t="shared" si="12"/>
        <v>0</v>
      </c>
      <c r="AV23" s="136">
        <f t="shared" si="12"/>
        <v>0</v>
      </c>
      <c r="AW23" s="136">
        <f t="shared" si="12"/>
        <v>0</v>
      </c>
      <c r="AX23" s="136">
        <f t="shared" si="12"/>
        <v>0</v>
      </c>
      <c r="AY23" s="136">
        <f t="shared" si="12"/>
        <v>0</v>
      </c>
      <c r="AZ23" s="136">
        <f t="shared" si="12"/>
        <v>0</v>
      </c>
      <c r="BA23" s="136">
        <f t="shared" si="12"/>
        <v>0</v>
      </c>
      <c r="BB23" s="136">
        <f t="shared" si="12"/>
        <v>0</v>
      </c>
      <c r="BC23" s="136">
        <f t="shared" si="12"/>
        <v>0</v>
      </c>
      <c r="BD23" s="136">
        <f t="shared" si="12"/>
        <v>0</v>
      </c>
      <c r="BE23" s="136">
        <f t="shared" si="12"/>
        <v>0</v>
      </c>
      <c r="BF23" s="136">
        <f t="shared" si="12"/>
        <v>0</v>
      </c>
      <c r="BG23" s="136">
        <f t="shared" si="12"/>
        <v>0</v>
      </c>
      <c r="BH23" s="136">
        <f t="shared" si="12"/>
        <v>0</v>
      </c>
      <c r="BI23" s="136">
        <f t="shared" si="12"/>
        <v>0</v>
      </c>
      <c r="BJ23" s="136">
        <f t="shared" si="12"/>
        <v>0</v>
      </c>
      <c r="BK23" s="136">
        <f t="shared" si="12"/>
        <v>0</v>
      </c>
      <c r="BL23" s="136">
        <f t="shared" si="12"/>
        <v>0</v>
      </c>
      <c r="BM23" s="136">
        <f t="shared" si="12"/>
        <v>0</v>
      </c>
      <c r="BN23" s="136">
        <f t="shared" si="12"/>
        <v>0</v>
      </c>
      <c r="BO23" s="136">
        <f t="shared" si="12"/>
        <v>0</v>
      </c>
      <c r="BP23" s="136">
        <f t="shared" si="12"/>
        <v>0</v>
      </c>
      <c r="BQ23" s="136">
        <f t="shared" si="12"/>
        <v>0</v>
      </c>
      <c r="BR23" s="136">
        <f t="shared" si="12"/>
        <v>0</v>
      </c>
      <c r="BS23" s="136">
        <f t="shared" si="12"/>
        <v>0</v>
      </c>
      <c r="BT23" s="136">
        <f t="shared" si="12"/>
        <v>0</v>
      </c>
      <c r="BU23" s="136">
        <f t="shared" si="12"/>
        <v>0</v>
      </c>
      <c r="BV23" s="136">
        <f t="shared" si="12"/>
        <v>0</v>
      </c>
      <c r="BW23" s="136">
        <f t="shared" si="12"/>
        <v>0</v>
      </c>
      <c r="BX23" s="136">
        <f t="shared" si="12"/>
        <v>0</v>
      </c>
      <c r="BY23" s="136">
        <f t="shared" si="12"/>
        <v>0</v>
      </c>
      <c r="BZ23" s="136">
        <f t="shared" si="12"/>
        <v>0</v>
      </c>
      <c r="CA23" s="136">
        <f t="shared" ref="CA23:CO23" si="13">AVERAGE(CA20,CA22)</f>
        <v>0</v>
      </c>
      <c r="CB23" s="136">
        <f t="shared" si="13"/>
        <v>0</v>
      </c>
      <c r="CC23" s="136">
        <f t="shared" si="13"/>
        <v>0</v>
      </c>
      <c r="CD23" s="136">
        <f t="shared" si="13"/>
        <v>0</v>
      </c>
      <c r="CE23" s="136">
        <f t="shared" si="13"/>
        <v>0</v>
      </c>
      <c r="CF23" s="136">
        <f t="shared" si="13"/>
        <v>0</v>
      </c>
      <c r="CG23" s="136">
        <f t="shared" si="13"/>
        <v>0</v>
      </c>
      <c r="CH23" s="136">
        <f t="shared" si="13"/>
        <v>0</v>
      </c>
      <c r="CI23" s="136">
        <f t="shared" si="13"/>
        <v>0</v>
      </c>
      <c r="CJ23" s="136">
        <f t="shared" si="13"/>
        <v>0</v>
      </c>
      <c r="CK23" s="136">
        <f t="shared" si="13"/>
        <v>0</v>
      </c>
      <c r="CL23" s="136">
        <f t="shared" si="13"/>
        <v>0</v>
      </c>
      <c r="CM23" s="136">
        <f t="shared" si="13"/>
        <v>0</v>
      </c>
      <c r="CN23" s="136">
        <f t="shared" si="13"/>
        <v>0</v>
      </c>
      <c r="CO23" s="136">
        <f t="shared" si="13"/>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4">+O23*$F24+O21</f>
        <v>0</v>
      </c>
      <c r="P24" s="135">
        <f t="shared" si="14"/>
        <v>0</v>
      </c>
      <c r="Q24" s="135">
        <f t="shared" si="14"/>
        <v>0</v>
      </c>
      <c r="R24" s="135">
        <f t="shared" si="14"/>
        <v>0</v>
      </c>
      <c r="S24" s="135">
        <f t="shared" si="14"/>
        <v>0</v>
      </c>
      <c r="T24" s="135">
        <f t="shared" si="14"/>
        <v>0</v>
      </c>
      <c r="U24" s="135">
        <f t="shared" si="14"/>
        <v>0</v>
      </c>
      <c r="V24" s="135">
        <f t="shared" si="14"/>
        <v>0</v>
      </c>
      <c r="W24" s="135">
        <f t="shared" si="14"/>
        <v>0</v>
      </c>
      <c r="X24" s="135">
        <f t="shared" si="14"/>
        <v>0</v>
      </c>
      <c r="Y24" s="135">
        <f t="shared" si="14"/>
        <v>0</v>
      </c>
      <c r="Z24" s="135">
        <f t="shared" si="14"/>
        <v>0</v>
      </c>
      <c r="AA24" s="135">
        <f t="shared" si="14"/>
        <v>0</v>
      </c>
      <c r="AB24" s="135">
        <f t="shared" si="14"/>
        <v>0</v>
      </c>
      <c r="AC24" s="135">
        <f t="shared" si="14"/>
        <v>0</v>
      </c>
      <c r="AD24" s="135">
        <f t="shared" si="14"/>
        <v>0</v>
      </c>
      <c r="AE24" s="135">
        <f t="shared" si="14"/>
        <v>0</v>
      </c>
      <c r="AF24" s="135">
        <f t="shared" si="14"/>
        <v>0</v>
      </c>
      <c r="AG24" s="135">
        <f t="shared" si="14"/>
        <v>0</v>
      </c>
      <c r="AH24" s="135">
        <f t="shared" si="14"/>
        <v>0</v>
      </c>
      <c r="AI24" s="135">
        <f t="shared" si="14"/>
        <v>0</v>
      </c>
      <c r="AJ24" s="135">
        <f t="shared" si="14"/>
        <v>0</v>
      </c>
      <c r="AK24" s="135">
        <f t="shared" si="14"/>
        <v>0</v>
      </c>
      <c r="AL24" s="135">
        <f t="shared" si="14"/>
        <v>0</v>
      </c>
      <c r="AM24" s="135">
        <f t="shared" si="14"/>
        <v>0</v>
      </c>
      <c r="AN24" s="135">
        <f t="shared" si="14"/>
        <v>0</v>
      </c>
      <c r="AO24" s="135">
        <f t="shared" si="14"/>
        <v>0</v>
      </c>
      <c r="AP24" s="135">
        <f t="shared" si="14"/>
        <v>0</v>
      </c>
      <c r="AQ24" s="135">
        <f t="shared" si="14"/>
        <v>0</v>
      </c>
      <c r="AR24" s="135">
        <f t="shared" si="14"/>
        <v>0</v>
      </c>
      <c r="AS24" s="135">
        <f t="shared" si="14"/>
        <v>0</v>
      </c>
      <c r="AT24" s="135">
        <f t="shared" si="14"/>
        <v>0</v>
      </c>
      <c r="AU24" s="135">
        <f t="shared" si="14"/>
        <v>0</v>
      </c>
      <c r="AV24" s="135">
        <f t="shared" si="14"/>
        <v>0</v>
      </c>
      <c r="AW24" s="135">
        <f t="shared" si="14"/>
        <v>0</v>
      </c>
      <c r="AX24" s="135">
        <f t="shared" si="14"/>
        <v>0</v>
      </c>
      <c r="AY24" s="135">
        <f t="shared" si="14"/>
        <v>0</v>
      </c>
      <c r="AZ24" s="135">
        <f t="shared" si="14"/>
        <v>0</v>
      </c>
      <c r="BA24" s="135">
        <f t="shared" si="14"/>
        <v>0</v>
      </c>
      <c r="BB24" s="135">
        <f t="shared" si="14"/>
        <v>0</v>
      </c>
      <c r="BC24" s="135">
        <f t="shared" si="14"/>
        <v>0</v>
      </c>
      <c r="BD24" s="135">
        <f t="shared" si="14"/>
        <v>0</v>
      </c>
      <c r="BE24" s="135">
        <f t="shared" si="14"/>
        <v>0</v>
      </c>
      <c r="BF24" s="135">
        <f t="shared" si="14"/>
        <v>0</v>
      </c>
      <c r="BG24" s="135">
        <f t="shared" si="14"/>
        <v>0</v>
      </c>
      <c r="BH24" s="135">
        <f t="shared" si="14"/>
        <v>0</v>
      </c>
      <c r="BI24" s="135">
        <f t="shared" si="14"/>
        <v>0</v>
      </c>
      <c r="BJ24" s="135">
        <f t="shared" si="14"/>
        <v>0</v>
      </c>
      <c r="BK24" s="135">
        <f t="shared" si="14"/>
        <v>0</v>
      </c>
      <c r="BL24" s="135">
        <f t="shared" si="14"/>
        <v>0</v>
      </c>
      <c r="BM24" s="135">
        <f t="shared" si="14"/>
        <v>0</v>
      </c>
      <c r="BN24" s="135">
        <f t="shared" si="14"/>
        <v>0</v>
      </c>
      <c r="BO24" s="135">
        <f t="shared" si="14"/>
        <v>0</v>
      </c>
      <c r="BP24" s="135">
        <f t="shared" si="14"/>
        <v>0</v>
      </c>
      <c r="BQ24" s="135">
        <f t="shared" si="14"/>
        <v>0</v>
      </c>
      <c r="BR24" s="135">
        <f t="shared" si="14"/>
        <v>0</v>
      </c>
      <c r="BS24" s="135">
        <f t="shared" si="14"/>
        <v>0</v>
      </c>
      <c r="BT24" s="135">
        <f t="shared" si="14"/>
        <v>0</v>
      </c>
      <c r="BU24" s="135">
        <f t="shared" si="14"/>
        <v>0</v>
      </c>
      <c r="BV24" s="135">
        <f t="shared" si="14"/>
        <v>0</v>
      </c>
      <c r="BW24" s="135">
        <f t="shared" si="14"/>
        <v>0</v>
      </c>
      <c r="BX24" s="135">
        <f t="shared" si="14"/>
        <v>0</v>
      </c>
      <c r="BY24" s="135">
        <f t="shared" si="14"/>
        <v>0</v>
      </c>
      <c r="BZ24" s="135">
        <f t="shared" si="14"/>
        <v>0</v>
      </c>
      <c r="CA24" s="135">
        <f t="shared" ref="CA24:CO24" si="15">+CA23*$F24+CA21</f>
        <v>0</v>
      </c>
      <c r="CB24" s="135">
        <f t="shared" si="15"/>
        <v>0</v>
      </c>
      <c r="CC24" s="135">
        <f t="shared" si="15"/>
        <v>0</v>
      </c>
      <c r="CD24" s="135">
        <f t="shared" si="15"/>
        <v>0</v>
      </c>
      <c r="CE24" s="135">
        <f t="shared" si="15"/>
        <v>0</v>
      </c>
      <c r="CF24" s="135">
        <f t="shared" si="15"/>
        <v>0</v>
      </c>
      <c r="CG24" s="135">
        <f t="shared" si="15"/>
        <v>0</v>
      </c>
      <c r="CH24" s="135">
        <f t="shared" si="15"/>
        <v>0</v>
      </c>
      <c r="CI24" s="135">
        <f t="shared" si="15"/>
        <v>0</v>
      </c>
      <c r="CJ24" s="135">
        <f t="shared" si="15"/>
        <v>0</v>
      </c>
      <c r="CK24" s="135">
        <f t="shared" si="15"/>
        <v>0</v>
      </c>
      <c r="CL24" s="135">
        <f t="shared" si="15"/>
        <v>0</v>
      </c>
      <c r="CM24" s="135">
        <f t="shared" si="15"/>
        <v>0</v>
      </c>
      <c r="CN24" s="135">
        <f t="shared" si="15"/>
        <v>0</v>
      </c>
      <c r="CO24" s="135">
        <f t="shared" si="15"/>
        <v>0</v>
      </c>
    </row>
    <row r="25" spans="1:93" s="43" customFormat="1" ht="15" x14ac:dyDescent="0.2">
      <c r="A25" s="44"/>
      <c r="B25" s="45"/>
      <c r="C25" s="45"/>
      <c r="D25" s="46"/>
      <c r="E25" s="45"/>
      <c r="F25" s="45"/>
      <c r="G25" s="45"/>
      <c r="H25" s="47"/>
      <c r="I25" s="48"/>
    </row>
    <row r="26" spans="1:93" s="43" customFormat="1" ht="15" x14ac:dyDescent="0.2">
      <c r="A26" s="44"/>
      <c r="B26" s="45"/>
      <c r="C26" s="45"/>
      <c r="D26" s="46"/>
      <c r="E26" s="45"/>
      <c r="F26" s="45"/>
      <c r="G26" s="45"/>
      <c r="H26" s="47"/>
      <c r="I26" s="48"/>
    </row>
    <row r="27" spans="1:93" s="43" customFormat="1" ht="15.75" thickBot="1" x14ac:dyDescent="0.25">
      <c r="A27" s="44"/>
      <c r="B27" s="45"/>
      <c r="C27" s="45"/>
      <c r="D27" s="46"/>
      <c r="E27" s="45"/>
      <c r="F27" s="45"/>
      <c r="G27" s="45"/>
      <c r="H27" s="47"/>
      <c r="I27" s="48"/>
    </row>
    <row r="28" spans="1:93" ht="15.75" thickBot="1" x14ac:dyDescent="0.25">
      <c r="A28" s="166" t="s">
        <v>124</v>
      </c>
      <c r="B28" s="167"/>
      <c r="C28" s="49"/>
      <c r="D28" s="50"/>
      <c r="E28" s="49"/>
      <c r="F28" s="49"/>
      <c r="G28" s="49"/>
      <c r="H28" s="51"/>
      <c r="I28" s="52"/>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ht="129.75" thickBot="1" x14ac:dyDescent="0.25">
      <c r="A29" s="54" t="s">
        <v>6</v>
      </c>
      <c r="B29" s="55" t="s">
        <v>7</v>
      </c>
      <c r="C29" s="56" t="s">
        <v>8</v>
      </c>
      <c r="D29" s="56" t="s">
        <v>9</v>
      </c>
      <c r="E29" s="56" t="s">
        <v>10</v>
      </c>
      <c r="F29" s="56" t="s">
        <v>11</v>
      </c>
      <c r="G29" s="57"/>
      <c r="H29" s="58" t="s">
        <v>13</v>
      </c>
      <c r="I29" s="59" t="s">
        <v>14</v>
      </c>
      <c r="J29" s="59" t="s">
        <v>15</v>
      </c>
      <c r="K29" s="59" t="s">
        <v>16</v>
      </c>
      <c r="L29" s="59" t="s">
        <v>17</v>
      </c>
      <c r="M29" s="59" t="s">
        <v>18</v>
      </c>
      <c r="N29" s="59" t="s">
        <v>19</v>
      </c>
      <c r="O29" s="59" t="s">
        <v>20</v>
      </c>
      <c r="P29" s="59" t="s">
        <v>21</v>
      </c>
      <c r="Q29" s="59" t="s">
        <v>22</v>
      </c>
      <c r="R29" s="59" t="s">
        <v>23</v>
      </c>
      <c r="S29" s="59" t="s">
        <v>24</v>
      </c>
      <c r="T29" s="59" t="s">
        <v>25</v>
      </c>
      <c r="U29" s="59" t="s">
        <v>26</v>
      </c>
      <c r="V29" s="59" t="s">
        <v>27</v>
      </c>
      <c r="W29" s="59" t="s">
        <v>28</v>
      </c>
      <c r="X29" s="59" t="s">
        <v>29</v>
      </c>
      <c r="Y29" s="59" t="s">
        <v>30</v>
      </c>
      <c r="Z29" s="59" t="s">
        <v>31</v>
      </c>
      <c r="AA29" s="59" t="s">
        <v>32</v>
      </c>
      <c r="AB29" s="59" t="s">
        <v>33</v>
      </c>
      <c r="AC29" s="59" t="s">
        <v>34</v>
      </c>
      <c r="AD29" s="59" t="s">
        <v>35</v>
      </c>
      <c r="AE29" s="59" t="s">
        <v>36</v>
      </c>
      <c r="AF29" s="59" t="s">
        <v>37</v>
      </c>
      <c r="AG29" s="59" t="s">
        <v>38</v>
      </c>
      <c r="AH29" s="59" t="s">
        <v>39</v>
      </c>
      <c r="AI29" s="59" t="s">
        <v>40</v>
      </c>
      <c r="AJ29" s="59" t="s">
        <v>41</v>
      </c>
      <c r="AK29" s="59" t="s">
        <v>42</v>
      </c>
      <c r="AL29" s="59" t="s">
        <v>43</v>
      </c>
      <c r="AM29" s="59" t="s">
        <v>44</v>
      </c>
      <c r="AN29" s="59" t="s">
        <v>45</v>
      </c>
      <c r="AO29" s="59" t="s">
        <v>46</v>
      </c>
      <c r="AP29" s="59" t="s">
        <v>47</v>
      </c>
      <c r="AQ29" s="59" t="s">
        <v>48</v>
      </c>
      <c r="AR29" s="59" t="s">
        <v>49</v>
      </c>
      <c r="AS29" s="59" t="s">
        <v>50</v>
      </c>
      <c r="AT29" s="59" t="s">
        <v>51</v>
      </c>
      <c r="AU29" s="59" t="s">
        <v>52</v>
      </c>
      <c r="AV29" s="59" t="s">
        <v>53</v>
      </c>
      <c r="AW29" s="59" t="s">
        <v>54</v>
      </c>
      <c r="AX29" s="59" t="s">
        <v>55</v>
      </c>
      <c r="AY29" s="59" t="s">
        <v>56</v>
      </c>
      <c r="AZ29" s="59" t="s">
        <v>57</v>
      </c>
      <c r="BA29" s="59" t="s">
        <v>58</v>
      </c>
      <c r="BB29" s="59" t="s">
        <v>59</v>
      </c>
      <c r="BC29" s="59" t="s">
        <v>60</v>
      </c>
      <c r="BD29" s="59" t="s">
        <v>61</v>
      </c>
      <c r="BE29" s="59" t="s">
        <v>62</v>
      </c>
      <c r="BF29" s="59" t="s">
        <v>63</v>
      </c>
      <c r="BG29" s="59" t="s">
        <v>64</v>
      </c>
      <c r="BH29" s="59" t="s">
        <v>65</v>
      </c>
      <c r="BI29" s="59" t="s">
        <v>66</v>
      </c>
      <c r="BJ29" s="59" t="s">
        <v>67</v>
      </c>
      <c r="BK29" s="59" t="s">
        <v>68</v>
      </c>
      <c r="BL29" s="59" t="s">
        <v>69</v>
      </c>
      <c r="BM29" s="59" t="s">
        <v>70</v>
      </c>
      <c r="BN29" s="59" t="s">
        <v>71</v>
      </c>
      <c r="BO29" s="59" t="s">
        <v>72</v>
      </c>
      <c r="BP29" s="59" t="s">
        <v>73</v>
      </c>
      <c r="BQ29" s="59" t="s">
        <v>74</v>
      </c>
      <c r="BR29" s="59" t="s">
        <v>75</v>
      </c>
      <c r="BS29" s="59" t="s">
        <v>76</v>
      </c>
      <c r="BT29" s="59" t="s">
        <v>77</v>
      </c>
      <c r="BU29" s="59" t="s">
        <v>78</v>
      </c>
      <c r="BV29" s="59" t="s">
        <v>79</v>
      </c>
      <c r="BW29" s="59" t="s">
        <v>80</v>
      </c>
      <c r="BX29" s="59" t="s">
        <v>81</v>
      </c>
      <c r="BY29" s="59" t="s">
        <v>82</v>
      </c>
      <c r="BZ29" s="59" t="s">
        <v>83</v>
      </c>
      <c r="CA29" s="59" t="s">
        <v>84</v>
      </c>
      <c r="CB29" s="59" t="s">
        <v>85</v>
      </c>
      <c r="CC29" s="59" t="s">
        <v>86</v>
      </c>
      <c r="CD29" s="59" t="s">
        <v>87</v>
      </c>
      <c r="CE29" s="59" t="s">
        <v>88</v>
      </c>
      <c r="CF29" s="59" t="s">
        <v>89</v>
      </c>
      <c r="CG29" s="59" t="s">
        <v>90</v>
      </c>
      <c r="CH29" s="59" t="s">
        <v>91</v>
      </c>
      <c r="CI29" s="59" t="s">
        <v>92</v>
      </c>
      <c r="CJ29" s="59" t="s">
        <v>93</v>
      </c>
      <c r="CK29" s="59" t="s">
        <v>94</v>
      </c>
      <c r="CL29" s="59" t="s">
        <v>95</v>
      </c>
      <c r="CM29" s="59" t="s">
        <v>96</v>
      </c>
      <c r="CN29" s="59" t="s">
        <v>97</v>
      </c>
      <c r="CO29" s="60" t="s">
        <v>98</v>
      </c>
    </row>
    <row r="30" spans="1:93" ht="15" x14ac:dyDescent="0.2">
      <c r="A30" s="160" t="s">
        <v>125</v>
      </c>
      <c r="B30" s="61"/>
      <c r="C30" s="19"/>
      <c r="D30" s="19" t="s">
        <v>104</v>
      </c>
      <c r="E30" s="21" t="s">
        <v>126</v>
      </c>
      <c r="F30" s="21"/>
      <c r="G30" s="19" t="s">
        <v>111</v>
      </c>
      <c r="H30" s="62"/>
      <c r="I30" s="63"/>
      <c r="J30" s="22"/>
      <c r="K30" s="23"/>
      <c r="L30" s="23"/>
      <c r="M30" s="23"/>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5"/>
    </row>
    <row r="31" spans="1:93" ht="15" x14ac:dyDescent="0.2">
      <c r="A31" s="168"/>
      <c r="B31" s="64"/>
      <c r="C31" s="27"/>
      <c r="D31" s="27" t="s">
        <v>104</v>
      </c>
      <c r="E31" s="29" t="s">
        <v>126</v>
      </c>
      <c r="F31" s="29"/>
      <c r="G31" s="27" t="s">
        <v>127</v>
      </c>
      <c r="H31" s="65"/>
      <c r="I31" s="66"/>
      <c r="J31" s="30"/>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128</v>
      </c>
      <c r="F32" s="27"/>
      <c r="G32" s="27" t="s">
        <v>111</v>
      </c>
      <c r="H32" s="67"/>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129</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130</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131</v>
      </c>
      <c r="F35" s="27"/>
      <c r="G35" s="27" t="s">
        <v>111</v>
      </c>
      <c r="H35" s="65"/>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132</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133</v>
      </c>
      <c r="F37" s="27"/>
      <c r="G37" s="27" t="s">
        <v>111</v>
      </c>
      <c r="H37" s="65"/>
      <c r="I37" s="68"/>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134</v>
      </c>
      <c r="F38" s="27"/>
      <c r="G38" s="27" t="s">
        <v>111</v>
      </c>
      <c r="H38" s="67"/>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68"/>
      <c r="B39" s="64"/>
      <c r="C39" s="27"/>
      <c r="D39" s="27" t="s">
        <v>109</v>
      </c>
      <c r="E39" s="27" t="s">
        <v>135</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136</v>
      </c>
      <c r="F40" s="27"/>
      <c r="G40" s="27" t="s">
        <v>111</v>
      </c>
      <c r="H40" s="69"/>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137</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138</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68"/>
      <c r="B43" s="64"/>
      <c r="C43" s="27"/>
      <c r="D43" s="27" t="s">
        <v>109</v>
      </c>
      <c r="E43" s="27" t="s">
        <v>139</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ht="28.5" x14ac:dyDescent="0.2">
      <c r="A44" s="168"/>
      <c r="B44" s="64"/>
      <c r="C44" s="27"/>
      <c r="D44" s="27" t="s">
        <v>109</v>
      </c>
      <c r="E44" s="27" t="s">
        <v>140</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141</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142</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143</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144</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145</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146</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147</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148</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149</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150</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151</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152</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153</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154</v>
      </c>
      <c r="F58" s="27"/>
      <c r="G58" s="27" t="s">
        <v>111</v>
      </c>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155</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156</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157</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158</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109</v>
      </c>
      <c r="E63" s="27" t="s">
        <v>159</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64"/>
      <c r="C64" s="27"/>
      <c r="D64" s="27" t="s">
        <v>160</v>
      </c>
      <c r="E64" s="27"/>
      <c r="F64" s="27"/>
      <c r="G64" s="27"/>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68"/>
      <c r="B65" s="70"/>
      <c r="C65" s="32"/>
      <c r="D65" s="27" t="s">
        <v>161</v>
      </c>
      <c r="E65" s="27"/>
      <c r="F65" s="32"/>
      <c r="G65" s="32"/>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ht="15" thickBot="1" x14ac:dyDescent="0.25">
      <c r="A66" s="169"/>
      <c r="B66" s="71"/>
      <c r="C66" s="72"/>
      <c r="D66" s="73" t="s">
        <v>162</v>
      </c>
      <c r="E66" s="73"/>
      <c r="F66" s="72"/>
      <c r="G66" s="72"/>
      <c r="H66" s="74"/>
      <c r="I66" s="74"/>
      <c r="J66" s="74"/>
      <c r="K66" s="74"/>
      <c r="L66" s="74"/>
      <c r="M66" s="74"/>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42"/>
    </row>
    <row r="68" spans="1:93" ht="15" thickBot="1" x14ac:dyDescent="0.25"/>
    <row r="69" spans="1:93" ht="15" thickBot="1" x14ac:dyDescent="0.25">
      <c r="A69" s="75" t="s">
        <v>1</v>
      </c>
      <c r="B69" s="4" t="e">
        <f>#REF!</f>
        <v>#REF!</v>
      </c>
      <c r="C69" s="75" t="s">
        <v>3</v>
      </c>
      <c r="D69" s="76"/>
    </row>
    <row r="70" spans="1:93" ht="15" thickBot="1" x14ac:dyDescent="0.25">
      <c r="A70" s="9"/>
      <c r="B70" s="9"/>
      <c r="C70" s="9"/>
      <c r="D70" s="9"/>
    </row>
    <row r="71" spans="1:93" ht="15.75" thickBot="1" x14ac:dyDescent="0.25">
      <c r="A71" s="158" t="s">
        <v>163</v>
      </c>
      <c r="B71" s="159"/>
      <c r="C71" s="77" t="s">
        <v>164</v>
      </c>
      <c r="D71" s="77" t="s">
        <v>164</v>
      </c>
      <c r="E71" s="78"/>
      <c r="F71" s="78"/>
      <c r="G71" s="78"/>
      <c r="H71" s="78"/>
      <c r="I71" s="78"/>
      <c r="J71" s="78"/>
      <c r="K71" s="79"/>
      <c r="L71" s="78"/>
    </row>
    <row r="72" spans="1:93" x14ac:dyDescent="0.2">
      <c r="A72" s="80" t="s">
        <v>165</v>
      </c>
      <c r="B72" s="81"/>
      <c r="C72" s="82"/>
      <c r="D72" s="43"/>
      <c r="E72" s="78"/>
      <c r="F72" s="78"/>
      <c r="G72" s="78"/>
      <c r="H72" s="78"/>
      <c r="I72" s="78"/>
      <c r="J72" s="78"/>
      <c r="K72" s="79"/>
      <c r="L72" s="78"/>
    </row>
    <row r="73" spans="1:93" x14ac:dyDescent="0.2">
      <c r="A73" s="83" t="s">
        <v>166</v>
      </c>
      <c r="B73" s="78" t="s">
        <v>167</v>
      </c>
      <c r="C73" s="84">
        <f>3.5%</f>
        <v>3.5000000000000003E-2</v>
      </c>
      <c r="D73" s="43"/>
      <c r="E73" s="78"/>
      <c r="F73" s="78"/>
      <c r="G73" s="78"/>
      <c r="H73" s="78"/>
      <c r="I73" s="78"/>
      <c r="J73" s="78"/>
      <c r="K73" s="79"/>
      <c r="L73" s="78"/>
    </row>
    <row r="74" spans="1:93" x14ac:dyDescent="0.2">
      <c r="A74" s="83" t="s">
        <v>168</v>
      </c>
      <c r="B74" s="78" t="s">
        <v>122</v>
      </c>
      <c r="C74" s="84">
        <v>2.92E-2</v>
      </c>
      <c r="D74" s="43"/>
      <c r="E74" s="78"/>
      <c r="F74" s="78"/>
      <c r="G74" s="78"/>
      <c r="H74" s="78"/>
      <c r="I74" s="78"/>
      <c r="J74" s="78"/>
      <c r="K74" s="79"/>
      <c r="L74" s="78"/>
    </row>
    <row r="75" spans="1:93" x14ac:dyDescent="0.2">
      <c r="A75" s="83" t="s">
        <v>169</v>
      </c>
      <c r="B75" s="78" t="s">
        <v>170</v>
      </c>
      <c r="C75" s="85">
        <v>5</v>
      </c>
      <c r="D75" s="43"/>
      <c r="E75" s="78"/>
      <c r="F75" s="78"/>
      <c r="G75" s="78"/>
      <c r="H75" s="78"/>
      <c r="I75" s="78"/>
      <c r="J75" s="78"/>
      <c r="K75" s="79"/>
      <c r="L75" s="78"/>
    </row>
    <row r="76" spans="1:93" x14ac:dyDescent="0.2">
      <c r="A76" s="83" t="s">
        <v>171</v>
      </c>
      <c r="B76" s="78" t="s">
        <v>172</v>
      </c>
      <c r="C76" s="86">
        <v>1000</v>
      </c>
      <c r="D76" s="43"/>
      <c r="E76" s="78"/>
      <c r="F76" s="78"/>
      <c r="G76" s="78"/>
      <c r="H76" s="78"/>
      <c r="I76" s="78"/>
      <c r="J76" s="78"/>
      <c r="K76" s="79"/>
      <c r="L76" s="78"/>
    </row>
    <row r="77" spans="1:93" x14ac:dyDescent="0.2">
      <c r="A77" s="87" t="s">
        <v>173</v>
      </c>
      <c r="B77" s="88" t="s">
        <v>174</v>
      </c>
      <c r="C77" s="89">
        <f>1/C75</f>
        <v>0.2</v>
      </c>
      <c r="D77" s="43"/>
      <c r="E77" s="78"/>
      <c r="F77" s="78"/>
      <c r="G77" s="78"/>
      <c r="H77" s="78"/>
      <c r="I77" s="78"/>
      <c r="J77" s="78"/>
      <c r="K77" s="79"/>
      <c r="L77" s="78"/>
    </row>
    <row r="78" spans="1:93" x14ac:dyDescent="0.2">
      <c r="A78" s="79"/>
      <c r="B78" s="78"/>
      <c r="C78" s="78"/>
      <c r="D78" s="78"/>
      <c r="E78" s="78"/>
      <c r="F78" s="78"/>
      <c r="G78" s="78"/>
      <c r="H78" s="78"/>
      <c r="I78" s="78"/>
      <c r="J78" s="78"/>
      <c r="K78" s="79"/>
      <c r="L78" s="78"/>
    </row>
    <row r="79" spans="1:93" ht="15" thickBot="1" x14ac:dyDescent="0.25">
      <c r="A79" s="79"/>
      <c r="B79" s="78"/>
      <c r="C79" s="78"/>
      <c r="D79" s="90">
        <v>1</v>
      </c>
      <c r="E79" s="90">
        <v>2</v>
      </c>
      <c r="F79" s="90">
        <v>3</v>
      </c>
      <c r="G79" s="90">
        <v>4</v>
      </c>
      <c r="H79" s="90">
        <v>5</v>
      </c>
      <c r="J79" s="78"/>
      <c r="K79" s="79"/>
      <c r="L79" s="78"/>
    </row>
    <row r="80" spans="1:93" x14ac:dyDescent="0.2">
      <c r="A80" s="91"/>
      <c r="B80" s="92"/>
      <c r="C80" s="92"/>
      <c r="D80" s="93" t="s">
        <v>175</v>
      </c>
      <c r="E80" s="93" t="s">
        <v>176</v>
      </c>
      <c r="F80" s="93" t="s">
        <v>177</v>
      </c>
      <c r="G80" s="93" t="s">
        <v>178</v>
      </c>
      <c r="H80" s="94" t="s">
        <v>179</v>
      </c>
      <c r="I80" s="78"/>
      <c r="J80" s="170" t="s">
        <v>180</v>
      </c>
      <c r="K80" s="171"/>
      <c r="L80" s="78"/>
    </row>
    <row r="81" spans="1:12" ht="15" thickBot="1" x14ac:dyDescent="0.25">
      <c r="A81" s="95" t="s">
        <v>181</v>
      </c>
      <c r="B81" s="96" t="s">
        <v>108</v>
      </c>
      <c r="C81" s="96"/>
      <c r="D81" s="97">
        <f>1/((1+$C$73)^(D79))</f>
        <v>0.96618357487922713</v>
      </c>
      <c r="E81" s="97">
        <f t="shared" ref="E81:H81" si="16">1/((1+$C$73)^(E79))</f>
        <v>0.93351070036640305</v>
      </c>
      <c r="F81" s="97">
        <f t="shared" si="16"/>
        <v>0.90194270566802237</v>
      </c>
      <c r="G81" s="97">
        <f t="shared" si="16"/>
        <v>0.87144222769857238</v>
      </c>
      <c r="H81" s="97">
        <f t="shared" si="16"/>
        <v>0.84197316685852419</v>
      </c>
      <c r="I81" s="78"/>
      <c r="J81" s="172" t="s">
        <v>182</v>
      </c>
      <c r="K81" s="173"/>
      <c r="L81" s="78"/>
    </row>
    <row r="82" spans="1:12" ht="15" thickBot="1" x14ac:dyDescent="0.25">
      <c r="A82" s="79"/>
      <c r="B82" s="78"/>
      <c r="C82" s="78"/>
      <c r="D82" s="78"/>
      <c r="E82" s="78"/>
      <c r="F82" s="78"/>
      <c r="G82" s="78"/>
      <c r="H82" s="78"/>
      <c r="I82" s="78"/>
      <c r="J82" s="98"/>
      <c r="K82" s="99"/>
      <c r="L82" s="78"/>
    </row>
    <row r="83" spans="1:12" x14ac:dyDescent="0.2">
      <c r="A83" s="100" t="s">
        <v>183</v>
      </c>
      <c r="B83" s="101"/>
      <c r="C83" s="101"/>
      <c r="D83" s="102"/>
      <c r="E83" s="102"/>
      <c r="F83" s="102"/>
      <c r="G83" s="102"/>
      <c r="H83" s="103"/>
      <c r="I83" s="78"/>
      <c r="J83" s="98"/>
      <c r="K83" s="99"/>
      <c r="L83" s="78"/>
    </row>
    <row r="84" spans="1:12" x14ac:dyDescent="0.2">
      <c r="A84" s="104"/>
      <c r="B84" s="105"/>
      <c r="C84" s="106" t="s">
        <v>184</v>
      </c>
      <c r="D84" s="107" t="s">
        <v>175</v>
      </c>
      <c r="E84" s="107" t="s">
        <v>176</v>
      </c>
      <c r="F84" s="107" t="s">
        <v>177</v>
      </c>
      <c r="G84" s="107" t="s">
        <v>178</v>
      </c>
      <c r="H84" s="108" t="s">
        <v>179</v>
      </c>
      <c r="I84" s="78"/>
      <c r="J84" s="98"/>
      <c r="K84" s="99"/>
      <c r="L84" s="78"/>
    </row>
    <row r="85" spans="1:12" x14ac:dyDescent="0.2">
      <c r="A85" s="98" t="s">
        <v>185</v>
      </c>
      <c r="B85" s="78" t="s">
        <v>117</v>
      </c>
      <c r="C85" s="109" t="s">
        <v>186</v>
      </c>
      <c r="D85" s="110">
        <f>C76</f>
        <v>1000</v>
      </c>
      <c r="E85" s="110">
        <f>D87</f>
        <v>800</v>
      </c>
      <c r="F85" s="110">
        <f>E87</f>
        <v>600</v>
      </c>
      <c r="G85" s="110">
        <f>F87</f>
        <v>400</v>
      </c>
      <c r="H85" s="111">
        <f>G87</f>
        <v>200</v>
      </c>
      <c r="I85" s="78"/>
      <c r="J85" s="174" t="s">
        <v>187</v>
      </c>
      <c r="K85" s="175"/>
      <c r="L85" s="78"/>
    </row>
    <row r="86" spans="1:12" x14ac:dyDescent="0.2">
      <c r="A86" s="98" t="s">
        <v>188</v>
      </c>
      <c r="B86" s="78" t="s">
        <v>119</v>
      </c>
      <c r="C86" s="109" t="s">
        <v>186</v>
      </c>
      <c r="D86" s="110">
        <f>$D$85*$C$77</f>
        <v>200</v>
      </c>
      <c r="E86" s="110">
        <f>$D$85*$C$77</f>
        <v>200</v>
      </c>
      <c r="F86" s="110">
        <f>$D$85*$C$77</f>
        <v>200</v>
      </c>
      <c r="G86" s="110">
        <f>$D$85*$C$77</f>
        <v>200</v>
      </c>
      <c r="H86" s="111">
        <f>$D$85*$C$77</f>
        <v>200</v>
      </c>
      <c r="I86" s="78"/>
      <c r="J86" s="176" t="s">
        <v>189</v>
      </c>
      <c r="K86" s="177"/>
      <c r="L86" s="78"/>
    </row>
    <row r="87" spans="1:12" x14ac:dyDescent="0.2">
      <c r="A87" s="98" t="s">
        <v>190</v>
      </c>
      <c r="B87" s="78" t="s">
        <v>120</v>
      </c>
      <c r="C87" s="109" t="s">
        <v>186</v>
      </c>
      <c r="D87" s="110">
        <f>D85-D86</f>
        <v>800</v>
      </c>
      <c r="E87" s="110">
        <f>E85-E86</f>
        <v>600</v>
      </c>
      <c r="F87" s="110">
        <f>F85-F86</f>
        <v>400</v>
      </c>
      <c r="G87" s="110">
        <f>G85-G86</f>
        <v>200</v>
      </c>
      <c r="H87" s="111">
        <f>H85-H86</f>
        <v>0</v>
      </c>
      <c r="I87" s="78"/>
      <c r="J87" s="145" t="s">
        <v>191</v>
      </c>
      <c r="K87" s="146"/>
      <c r="L87" s="78"/>
    </row>
    <row r="88" spans="1:12" x14ac:dyDescent="0.2">
      <c r="A88" s="98" t="s">
        <v>192</v>
      </c>
      <c r="B88" s="78" t="s">
        <v>121</v>
      </c>
      <c r="C88" s="109" t="s">
        <v>186</v>
      </c>
      <c r="D88" s="110">
        <f>AVERAGE(D85,D87)</f>
        <v>900</v>
      </c>
      <c r="E88" s="110">
        <f>AVERAGE(E85,E87)</f>
        <v>700</v>
      </c>
      <c r="F88" s="110">
        <f>AVERAGE(F85,F87)</f>
        <v>500</v>
      </c>
      <c r="G88" s="110">
        <f>AVERAGE(G85,G87)</f>
        <v>300</v>
      </c>
      <c r="H88" s="111">
        <f>AVERAGE(H85,H87)</f>
        <v>100</v>
      </c>
      <c r="I88" s="78"/>
      <c r="J88" s="145" t="s">
        <v>193</v>
      </c>
      <c r="K88" s="146"/>
      <c r="L88" s="78"/>
    </row>
    <row r="89" spans="1:12" x14ac:dyDescent="0.2">
      <c r="A89" s="98" t="s">
        <v>194</v>
      </c>
      <c r="B89" s="78" t="s">
        <v>106</v>
      </c>
      <c r="C89" s="109" t="s">
        <v>186</v>
      </c>
      <c r="D89" s="110">
        <f>(D88*($C$74))+D86</f>
        <v>226.28</v>
      </c>
      <c r="E89" s="110">
        <f>(E88*($C$74))+E86</f>
        <v>220.44</v>
      </c>
      <c r="F89" s="110">
        <f>(F88*($C$74))+F86</f>
        <v>214.6</v>
      </c>
      <c r="G89" s="110">
        <f>(G88*($C$74))+G86</f>
        <v>208.76</v>
      </c>
      <c r="H89" s="111">
        <f>(H88*($C$74))+H86</f>
        <v>202.92</v>
      </c>
      <c r="I89" s="78"/>
      <c r="J89" s="147" t="s">
        <v>195</v>
      </c>
      <c r="K89" s="148"/>
      <c r="L89" s="78"/>
    </row>
    <row r="90" spans="1:12" x14ac:dyDescent="0.2">
      <c r="A90" s="98" t="s">
        <v>196</v>
      </c>
      <c r="B90" s="78" t="s">
        <v>197</v>
      </c>
      <c r="C90" s="109" t="s">
        <v>186</v>
      </c>
      <c r="D90" s="110">
        <f>D89*D81</f>
        <v>218.62801932367151</v>
      </c>
      <c r="E90" s="110">
        <f>E89*E81</f>
        <v>205.78309878876988</v>
      </c>
      <c r="F90" s="110">
        <f>F89*F81</f>
        <v>193.55690463635759</v>
      </c>
      <c r="G90" s="110">
        <f>G89*G81</f>
        <v>181.92227945435397</v>
      </c>
      <c r="H90" s="111">
        <f>H89*H81</f>
        <v>170.85319501893173</v>
      </c>
      <c r="I90" s="78"/>
      <c r="J90" s="147" t="s">
        <v>198</v>
      </c>
      <c r="K90" s="148"/>
      <c r="L90" s="78"/>
    </row>
    <row r="91" spans="1:12" x14ac:dyDescent="0.2">
      <c r="A91" s="98"/>
      <c r="B91" s="78"/>
      <c r="C91" s="109"/>
      <c r="D91" s="110"/>
      <c r="E91" s="110"/>
      <c r="F91" s="110"/>
      <c r="G91" s="110"/>
      <c r="H91" s="111"/>
      <c r="I91" s="78"/>
      <c r="J91" s="98"/>
      <c r="K91" s="99"/>
      <c r="L91" s="78"/>
    </row>
    <row r="92" spans="1:12" x14ac:dyDescent="0.2">
      <c r="A92" s="98" t="s">
        <v>199</v>
      </c>
      <c r="B92" s="112" t="s">
        <v>200</v>
      </c>
      <c r="C92" s="113" t="s">
        <v>186</v>
      </c>
      <c r="D92" s="114">
        <f>SUM(D90:H90)</f>
        <v>970.74349722208467</v>
      </c>
      <c r="E92" s="110"/>
      <c r="F92" s="110"/>
      <c r="G92" s="110"/>
      <c r="H92" s="111"/>
      <c r="I92" s="78"/>
      <c r="J92" s="147" t="s">
        <v>201</v>
      </c>
      <c r="K92" s="148"/>
      <c r="L92" s="78"/>
    </row>
    <row r="93" spans="1:12" ht="15" thickBot="1" x14ac:dyDescent="0.25">
      <c r="A93" s="115"/>
      <c r="B93" s="96"/>
      <c r="C93" s="116"/>
      <c r="D93" s="96"/>
      <c r="E93" s="96"/>
      <c r="F93" s="96"/>
      <c r="G93" s="96"/>
      <c r="H93" s="117"/>
      <c r="I93" s="78"/>
      <c r="J93" s="95"/>
      <c r="K93" s="117"/>
      <c r="L93" s="78"/>
    </row>
    <row r="94" spans="1:12" x14ac:dyDescent="0.2">
      <c r="A94" s="79"/>
      <c r="B94" s="78"/>
      <c r="C94" s="78"/>
      <c r="D94" s="78"/>
      <c r="E94" s="78"/>
      <c r="F94" s="78"/>
      <c r="G94" s="78"/>
      <c r="H94" s="78"/>
      <c r="I94" s="78"/>
      <c r="J94" s="79"/>
      <c r="K94" s="78"/>
      <c r="L94" s="78"/>
    </row>
    <row r="95" spans="1:12" ht="15" thickBot="1" x14ac:dyDescent="0.25">
      <c r="A95" s="79"/>
      <c r="B95" s="78"/>
      <c r="C95" s="78"/>
      <c r="D95" s="78"/>
      <c r="E95" s="78"/>
      <c r="F95" s="78"/>
      <c r="G95" s="78"/>
      <c r="H95" s="78"/>
      <c r="I95" s="78"/>
      <c r="J95" s="79"/>
      <c r="K95" s="78"/>
      <c r="L95" s="78"/>
    </row>
    <row r="96" spans="1:12" x14ac:dyDescent="0.2">
      <c r="A96" s="149" t="s">
        <v>202</v>
      </c>
      <c r="B96" s="150"/>
      <c r="C96" s="150"/>
      <c r="D96" s="150"/>
      <c r="E96" s="150"/>
      <c r="F96" s="150"/>
      <c r="G96" s="150"/>
      <c r="H96" s="151"/>
      <c r="I96" s="78"/>
      <c r="J96" s="79"/>
      <c r="K96" s="78"/>
      <c r="L96" s="78"/>
    </row>
    <row r="97" spans="1:12" x14ac:dyDescent="0.2">
      <c r="A97" s="152"/>
      <c r="B97" s="153"/>
      <c r="C97" s="153"/>
      <c r="D97" s="153"/>
      <c r="E97" s="153"/>
      <c r="F97" s="153"/>
      <c r="G97" s="153"/>
      <c r="H97" s="154"/>
      <c r="J97" s="78"/>
      <c r="K97" s="79"/>
      <c r="L97" s="78"/>
    </row>
    <row r="98" spans="1:12" x14ac:dyDescent="0.2">
      <c r="A98" s="152"/>
      <c r="B98" s="153"/>
      <c r="C98" s="153"/>
      <c r="D98" s="153"/>
      <c r="E98" s="153"/>
      <c r="F98" s="153"/>
      <c r="G98" s="153"/>
      <c r="H98" s="154"/>
    </row>
    <row r="99" spans="1:12" x14ac:dyDescent="0.2">
      <c r="A99" s="152"/>
      <c r="B99" s="153"/>
      <c r="C99" s="153"/>
      <c r="D99" s="153"/>
      <c r="E99" s="153"/>
      <c r="F99" s="153"/>
      <c r="G99" s="153"/>
      <c r="H99" s="154"/>
    </row>
    <row r="100" spans="1:12" x14ac:dyDescent="0.2">
      <c r="A100" s="152"/>
      <c r="B100" s="153"/>
      <c r="C100" s="153"/>
      <c r="D100" s="153"/>
      <c r="E100" s="153"/>
      <c r="F100" s="153"/>
      <c r="G100" s="153"/>
      <c r="H100" s="154"/>
    </row>
    <row r="101" spans="1:12" x14ac:dyDescent="0.2">
      <c r="A101" s="152"/>
      <c r="B101" s="153"/>
      <c r="C101" s="153"/>
      <c r="D101" s="153"/>
      <c r="E101" s="153"/>
      <c r="F101" s="153"/>
      <c r="G101" s="153"/>
      <c r="H101" s="154"/>
    </row>
    <row r="102" spans="1:12" x14ac:dyDescent="0.2">
      <c r="A102" s="152"/>
      <c r="B102" s="153"/>
      <c r="C102" s="153"/>
      <c r="D102" s="153"/>
      <c r="E102" s="153"/>
      <c r="F102" s="153"/>
      <c r="G102" s="153"/>
      <c r="H102" s="154"/>
    </row>
    <row r="103" spans="1:12" x14ac:dyDescent="0.2">
      <c r="A103" s="152"/>
      <c r="B103" s="153"/>
      <c r="C103" s="153"/>
      <c r="D103" s="153"/>
      <c r="E103" s="153"/>
      <c r="F103" s="153"/>
      <c r="G103" s="153"/>
      <c r="H103" s="154"/>
    </row>
    <row r="104" spans="1:12" x14ac:dyDescent="0.2">
      <c r="A104" s="152"/>
      <c r="B104" s="153"/>
      <c r="C104" s="153"/>
      <c r="D104" s="153"/>
      <c r="E104" s="153"/>
      <c r="F104" s="153"/>
      <c r="G104" s="153"/>
      <c r="H104" s="154"/>
    </row>
    <row r="105" spans="1:12" x14ac:dyDescent="0.2">
      <c r="A105" s="152"/>
      <c r="B105" s="153"/>
      <c r="C105" s="153"/>
      <c r="D105" s="153"/>
      <c r="E105" s="153"/>
      <c r="F105" s="153"/>
      <c r="G105" s="153"/>
      <c r="H105" s="154"/>
    </row>
    <row r="106" spans="1:12" x14ac:dyDescent="0.2">
      <c r="A106" s="152"/>
      <c r="B106" s="153"/>
      <c r="C106" s="153"/>
      <c r="D106" s="153"/>
      <c r="E106" s="153"/>
      <c r="F106" s="153"/>
      <c r="G106" s="153"/>
      <c r="H106" s="154"/>
    </row>
    <row r="107" spans="1:12" x14ac:dyDescent="0.2">
      <c r="A107" s="152"/>
      <c r="B107" s="153"/>
      <c r="C107" s="153"/>
      <c r="D107" s="153"/>
      <c r="E107" s="153"/>
      <c r="F107" s="153"/>
      <c r="G107" s="153"/>
      <c r="H107" s="154"/>
    </row>
    <row r="108" spans="1:12" x14ac:dyDescent="0.2">
      <c r="A108" s="152"/>
      <c r="B108" s="153"/>
      <c r="C108" s="153"/>
      <c r="D108" s="153"/>
      <c r="E108" s="153"/>
      <c r="F108" s="153"/>
      <c r="G108" s="153"/>
      <c r="H108" s="154"/>
    </row>
    <row r="109" spans="1:12" x14ac:dyDescent="0.2">
      <c r="A109" s="152"/>
      <c r="B109" s="153"/>
      <c r="C109" s="153"/>
      <c r="D109" s="153"/>
      <c r="E109" s="153"/>
      <c r="F109" s="153"/>
      <c r="G109" s="153"/>
      <c r="H109" s="154"/>
    </row>
    <row r="110" spans="1:12" x14ac:dyDescent="0.2">
      <c r="A110" s="152"/>
      <c r="B110" s="153"/>
      <c r="C110" s="153"/>
      <c r="D110" s="153"/>
      <c r="E110" s="153"/>
      <c r="F110" s="153"/>
      <c r="G110" s="153"/>
      <c r="H110" s="154"/>
    </row>
    <row r="111" spans="1:12" x14ac:dyDescent="0.2">
      <c r="A111" s="152"/>
      <c r="B111" s="153"/>
      <c r="C111" s="153"/>
      <c r="D111" s="153"/>
      <c r="E111" s="153"/>
      <c r="F111" s="153"/>
      <c r="G111" s="153"/>
      <c r="H111" s="154"/>
    </row>
    <row r="112" spans="1:12"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x14ac:dyDescent="0.2">
      <c r="A119" s="152"/>
      <c r="B119" s="153"/>
      <c r="C119" s="153"/>
      <c r="D119" s="153"/>
      <c r="E119" s="153"/>
      <c r="F119" s="153"/>
      <c r="G119" s="153"/>
      <c r="H119" s="154"/>
    </row>
    <row r="120" spans="1:8" ht="15" thickBot="1" x14ac:dyDescent="0.25">
      <c r="A120" s="155"/>
      <c r="B120" s="156"/>
      <c r="C120" s="156"/>
      <c r="D120" s="156"/>
      <c r="E120" s="156"/>
      <c r="F120" s="156"/>
      <c r="G120" s="156"/>
      <c r="H120" s="157"/>
    </row>
  </sheetData>
  <mergeCells count="17">
    <mergeCell ref="J87:K87"/>
    <mergeCell ref="A5:B5"/>
    <mergeCell ref="A7:A15"/>
    <mergeCell ref="H15:L15"/>
    <mergeCell ref="H17:L17"/>
    <mergeCell ref="A28:B28"/>
    <mergeCell ref="A30:A66"/>
    <mergeCell ref="A71:B71"/>
    <mergeCell ref="J80:K80"/>
    <mergeCell ref="J81:K81"/>
    <mergeCell ref="J85:K85"/>
    <mergeCell ref="J86:K86"/>
    <mergeCell ref="J88:K88"/>
    <mergeCell ref="J89:K89"/>
    <mergeCell ref="J90:K90"/>
    <mergeCell ref="J92:K92"/>
    <mergeCell ref="A96:H120"/>
  </mergeCells>
  <dataValidations count="4">
    <dataValidation type="list" allowBlank="1" showInputMessage="1" showErrorMessage="1" sqref="E30:F31" xr:uid="{3CC75999-4284-4467-849A-70083D0F7775}">
      <formula1>INDIRECT(IFERROR(RIGHT(#REF!,LEN(#REF!)-FIND(" ",#REF!)),#REF!)&amp;"Subs")</formula1>
    </dataValidation>
    <dataValidation type="list" allowBlank="1" showInputMessage="1" showErrorMessage="1" sqref="E32:F46" xr:uid="{5E717752-767F-4AE5-B536-947C47880D75}">
      <formula1>INDIRECT(IFERROR(RIGHT($B32,LEN($B32)-FIND(" ",$B32)),$B32)&amp;"Subs")</formula1>
    </dataValidation>
    <dataValidation type="list" allowBlank="1" showInputMessage="1" showErrorMessage="1" sqref="G30:G64 G12:G13 G16:G18 G25:G28" xr:uid="{D929D956-4C26-490A-B1C9-E86D3DB7F46B}">
      <formula1>"Fixed,Variable"</formula1>
    </dataValidation>
    <dataValidation type="list" allowBlank="1" showInputMessage="1" showErrorMessage="1" sqref="E64:E66 D30:D66 D12:D13 D16:D28" xr:uid="{07AA8A86-BB6D-4B7F-BCED-DF163E7540E1}">
      <formula1>Variables</formula1>
    </dataValidation>
  </dataValidations>
  <hyperlinks>
    <hyperlink ref="F3" location="'TITLE PAGE'!A1" display="Back to title page" xr:uid="{05D80AC1-864E-41F7-A41D-62A0DD851A26}"/>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7D17E-095F-418B-8352-2994497FC0C6}">
  <dimension ref="A1:CO120"/>
  <sheetViews>
    <sheetView zoomScale="70" zoomScaleNormal="70" workbookViewId="0">
      <selection activeCell="A3"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231</v>
      </c>
      <c r="C8" t="s">
        <v>232</v>
      </c>
      <c r="D8" s="27" t="s">
        <v>104</v>
      </c>
      <c r="E8" s="28"/>
      <c r="F8" s="28"/>
      <c r="G8" s="29" t="s">
        <v>105</v>
      </c>
      <c r="H8" s="30"/>
      <c r="I8" s="31"/>
      <c r="J8" s="31"/>
      <c r="K8" s="31"/>
      <c r="L8" s="31"/>
      <c r="M8" s="32"/>
      <c r="N8" s="118">
        <f>('[1]2030 onwards to 2080'!$E$30/5/1000000)*'[1]2030 onwards to 2080'!$H$4</f>
        <v>1.5991090721303901E-2</v>
      </c>
      <c r="O8" s="118">
        <f>('[1]2030 onwards to 2080'!$E$30/5/1000000)*'[1]2030 onwards to 2080'!$H$4</f>
        <v>1.5991090721303901E-2</v>
      </c>
      <c r="P8" s="118">
        <f>('[1]2030 onwards to 2080'!$E$30/5/1000000)*'[1]2030 onwards to 2080'!$H$4</f>
        <v>1.5991090721303901E-2</v>
      </c>
      <c r="Q8" s="118">
        <f>('[1]2030 onwards to 2080'!$E$30/5/1000000)*'[1]2030 onwards to 2080'!$H$4</f>
        <v>1.5991090721303901E-2</v>
      </c>
      <c r="R8" s="118">
        <f>('[1]2030 onwards to 2080'!$E$30/5/1000000)*'[1]2030 onwards to 2080'!$H$4</f>
        <v>1.5991090721303901E-2</v>
      </c>
      <c r="S8" s="118">
        <f>('[1]2030 onwards to 2080'!$J$30/5/1000000)*'[1]2030 onwards to 2080'!$H$4</f>
        <v>1.4871714370812627E-2</v>
      </c>
      <c r="T8" s="118">
        <f>('[1]2030 onwards to 2080'!$J$30/5/1000000)*'[1]2030 onwards to 2080'!$H$4</f>
        <v>1.4871714370812627E-2</v>
      </c>
      <c r="U8" s="118">
        <f>('[1]2030 onwards to 2080'!$J$30/5/1000000)*'[1]2030 onwards to 2080'!$H$4</f>
        <v>1.4871714370812627E-2</v>
      </c>
      <c r="V8" s="118">
        <f>('[1]2030 onwards to 2080'!$J$30/5/1000000)*'[1]2030 onwards to 2080'!$H$4</f>
        <v>1.4871714370812627E-2</v>
      </c>
      <c r="W8" s="118">
        <f>('[1]2030 onwards to 2080'!$J$30/5/1000000)*'[1]2030 onwards to 2080'!$H$4</f>
        <v>1.4871714370812627E-2</v>
      </c>
      <c r="X8" s="118">
        <f>('[1]2030 onwards to 2080'!$P$30/5/1000000)*'[1]2030 onwards to 2080'!$H$4</f>
        <v>1.3830694364855742E-2</v>
      </c>
      <c r="Y8" s="118">
        <f>('[1]2030 onwards to 2080'!$P$30/5/1000000)*'[1]2030 onwards to 2080'!$H$4</f>
        <v>1.3830694364855742E-2</v>
      </c>
      <c r="Z8" s="118">
        <f>('[1]2030 onwards to 2080'!$P$30/5/1000000)*'[1]2030 onwards to 2080'!$H$4</f>
        <v>1.3830694364855742E-2</v>
      </c>
      <c r="AA8" s="118">
        <f>('[1]2030 onwards to 2080'!$P$30/5/1000000)*'[1]2030 onwards to 2080'!$H$4</f>
        <v>1.3830694364855742E-2</v>
      </c>
      <c r="AB8" s="118">
        <f>('[1]2030 onwards to 2080'!$P$30/5/1000000)*'[1]2030 onwards to 2080'!$H$4</f>
        <v>1.3830694364855742E-2</v>
      </c>
      <c r="AC8" s="118">
        <f>('[1]2030 onwards to 2080'!$V$30/5/1000000)*'[1]2030 onwards to 2080'!$H$4</f>
        <v>1.3139159646612955E-2</v>
      </c>
      <c r="AD8" s="118">
        <f>('[1]2030 onwards to 2080'!$V$30/5/1000000)*'[1]2030 onwards to 2080'!$H$4</f>
        <v>1.3139159646612955E-2</v>
      </c>
      <c r="AE8" s="118">
        <f>('[1]2030 onwards to 2080'!$V$30/5/1000000)*'[1]2030 onwards to 2080'!$H$4</f>
        <v>1.3139159646612955E-2</v>
      </c>
      <c r="AF8" s="118">
        <f>('[1]2030 onwards to 2080'!$V$30/5/1000000)*'[1]2030 onwards to 2080'!$H$4</f>
        <v>1.3139159646612955E-2</v>
      </c>
      <c r="AG8" s="118">
        <f>('[1]2030 onwards to 2080'!$V$30/5/1000000)*'[1]2030 onwards to 2080'!$H$4</f>
        <v>1.3139159646612955E-2</v>
      </c>
      <c r="AH8" s="118">
        <f>('[1]2030 onwards to 2080'!$AB$30/5/1000000)*'[1]2030 onwards to 2080'!$H$4</f>
        <v>1.2613593260748434E-2</v>
      </c>
      <c r="AI8" s="118">
        <f>('[1]2030 onwards to 2080'!$AB$30/5/1000000)*'[1]2030 onwards to 2080'!$H$4</f>
        <v>1.2613593260748434E-2</v>
      </c>
      <c r="AJ8" s="118">
        <f>('[1]2030 onwards to 2080'!$AB$30/5/1000000)*'[1]2030 onwards to 2080'!$H$4</f>
        <v>1.2613593260748434E-2</v>
      </c>
      <c r="AK8" s="118">
        <f>('[1]2030 onwards to 2080'!$AB$30/5/1000000)*'[1]2030 onwards to 2080'!$H$4</f>
        <v>1.2613593260748434E-2</v>
      </c>
      <c r="AL8" s="118">
        <f>('[1]2030 onwards to 2080'!$AB$30/5/1000000)*'[1]2030 onwards to 2080'!$H$4</f>
        <v>1.2613593260748434E-2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2"/>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2"/>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2"/>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2"/>
      <c r="N14" s="41">
        <f>IF((N8+N9)*N11&lt;&gt;0,(N8+N9)*N11,"")</f>
        <v>1.5450329199327442E-2</v>
      </c>
      <c r="O14" s="41">
        <f t="shared" ref="O14:BQ14" si="3">IF((O8+O9)*O11&lt;&gt;0,(O8+O9)*O11,"")</f>
        <v>1.5450329199327442E-2</v>
      </c>
      <c r="P14" s="41">
        <f t="shared" si="3"/>
        <v>1.5450329199327442E-2</v>
      </c>
      <c r="Q14" s="41">
        <f>IF((Q8+Q9)*Q11&lt;&gt;0,(Q8+Q9)*Q11,"")</f>
        <v>1.5450329199327442E-2</v>
      </c>
      <c r="R14" s="41">
        <f t="shared" si="3"/>
        <v>1.5450329199327442E-2</v>
      </c>
      <c r="S14" s="41">
        <f t="shared" si="3"/>
        <v>1.436880615537452E-2</v>
      </c>
      <c r="T14" s="41">
        <f>IF((T8+T9)*T11&lt;&gt;0,(T8+T9)*T11,"")</f>
        <v>1.436880615537452E-2</v>
      </c>
      <c r="U14" s="41">
        <f t="shared" si="3"/>
        <v>1.436880615537452E-2</v>
      </c>
      <c r="V14" s="41">
        <f t="shared" si="3"/>
        <v>1.436880615537452E-2</v>
      </c>
      <c r="W14" s="41">
        <f t="shared" si="3"/>
        <v>1.436880615537452E-2</v>
      </c>
      <c r="X14" s="41">
        <f t="shared" si="3"/>
        <v>1.3362989724498302E-2</v>
      </c>
      <c r="Y14" s="41">
        <f t="shared" si="3"/>
        <v>1.3362989724498302E-2</v>
      </c>
      <c r="Z14" s="41">
        <f t="shared" si="3"/>
        <v>1.3362989724498302E-2</v>
      </c>
      <c r="AA14" s="41">
        <f t="shared" si="3"/>
        <v>1.3362989724498302E-2</v>
      </c>
      <c r="AB14" s="41">
        <f t="shared" si="3"/>
        <v>1.3362989724498302E-2</v>
      </c>
      <c r="AC14" s="41">
        <f t="shared" si="3"/>
        <v>1.2694840238273388E-2</v>
      </c>
      <c r="AD14" s="41">
        <f t="shared" si="3"/>
        <v>1.2694840238273388E-2</v>
      </c>
      <c r="AE14" s="41">
        <f t="shared" si="3"/>
        <v>1.2694840238273388E-2</v>
      </c>
      <c r="AF14" s="41">
        <f t="shared" si="3"/>
        <v>1.2694840238273388E-2</v>
      </c>
      <c r="AG14" s="41">
        <f t="shared" si="3"/>
        <v>1.2694840238273388E-2</v>
      </c>
      <c r="AH14" s="41">
        <f t="shared" si="3"/>
        <v>1.2187046628742449E-2</v>
      </c>
      <c r="AI14" s="41">
        <f t="shared" si="3"/>
        <v>1.2187046628742449E-2</v>
      </c>
      <c r="AJ14" s="41">
        <f t="shared" si="3"/>
        <v>1.2187046628742449E-2</v>
      </c>
      <c r="AK14" s="41">
        <f t="shared" si="3"/>
        <v>1.2187046628742449E-2</v>
      </c>
      <c r="AL14" s="41">
        <f t="shared" si="3"/>
        <v>1.2187046628742449E-2</v>
      </c>
      <c r="AM14" s="41" t="str">
        <f>IF((AM8+AM9)*AM11&lt;&gt;0,(AM8+AM9)*AM11,"")</f>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ref="BR14:BT14" si="4">IF((DF8+BR9)*BR11&lt;&gt;0,(DF8+BR9)*BR11,"")</f>
        <v/>
      </c>
      <c r="BS14" s="41" t="str">
        <f t="shared" si="4"/>
        <v/>
      </c>
      <c r="BT14" s="41" t="str">
        <f t="shared" si="4"/>
        <v/>
      </c>
      <c r="BU14" s="41" t="str">
        <f>IF((BP8+BU9)*BU11&lt;&gt;0,(BP8+BU9)*BU11,"")</f>
        <v/>
      </c>
      <c r="BV14" s="41" t="str">
        <f t="shared" ref="BV14:CO14" si="5">IF((BV8+BV9)*BV11&lt;&gt;0,(BV8+BV9)*BV11,"")</f>
        <v/>
      </c>
      <c r="BW14" s="41" t="str">
        <f t="shared" si="5"/>
        <v/>
      </c>
      <c r="BX14" s="41" t="str">
        <f t="shared" si="5"/>
        <v/>
      </c>
      <c r="BY14" s="41" t="str">
        <f t="shared" si="5"/>
        <v/>
      </c>
      <c r="BZ14" s="41" t="str">
        <f t="shared" si="5"/>
        <v/>
      </c>
      <c r="CA14" s="41" t="str">
        <f t="shared" si="5"/>
        <v/>
      </c>
      <c r="CB14" s="41" t="str">
        <f t="shared" si="5"/>
        <v/>
      </c>
      <c r="CC14" s="41" t="str">
        <f t="shared" si="5"/>
        <v/>
      </c>
      <c r="CD14" s="41" t="str">
        <f t="shared" si="5"/>
        <v/>
      </c>
      <c r="CE14" s="41" t="str">
        <f t="shared" si="5"/>
        <v/>
      </c>
      <c r="CF14" s="41" t="str">
        <f t="shared" si="5"/>
        <v/>
      </c>
      <c r="CG14" s="41" t="str">
        <f t="shared" si="5"/>
        <v/>
      </c>
      <c r="CH14" s="41" t="str">
        <f t="shared" si="5"/>
        <v/>
      </c>
      <c r="CI14" s="41" t="str">
        <f t="shared" si="5"/>
        <v/>
      </c>
      <c r="CJ14" s="41" t="str">
        <f t="shared" si="5"/>
        <v/>
      </c>
      <c r="CK14" s="41" t="str">
        <f t="shared" si="5"/>
        <v/>
      </c>
      <c r="CL14" s="41" t="str">
        <f t="shared" si="5"/>
        <v/>
      </c>
      <c r="CM14" s="41" t="str">
        <f t="shared" si="5"/>
        <v/>
      </c>
      <c r="CN14" s="41" t="str">
        <f t="shared" si="5"/>
        <v/>
      </c>
      <c r="CO14" s="42" t="str">
        <f t="shared" si="5"/>
        <v/>
      </c>
    </row>
    <row r="15" spans="1:93" s="43" customFormat="1" ht="15.75" thickBot="1" x14ac:dyDescent="0.25">
      <c r="A15" s="162"/>
      <c r="B15" s="36"/>
      <c r="C15" s="37"/>
      <c r="D15" s="38" t="s">
        <v>114</v>
      </c>
      <c r="E15" s="37"/>
      <c r="F15" s="37"/>
      <c r="G15" s="37" t="s">
        <v>101</v>
      </c>
      <c r="H15" s="163">
        <f>IF(SUM($M$14:$CO$14)&lt;&gt;0,SUM($M$14:$CO$14),"")</f>
        <v>0.34032005973108048</v>
      </c>
      <c r="I15" s="164"/>
      <c r="J15" s="164"/>
      <c r="K15" s="164"/>
      <c r="L15" s="165"/>
    </row>
    <row r="16" spans="1:93" s="43" customFormat="1" ht="15.75" thickBot="1" x14ac:dyDescent="0.25">
      <c r="A16" s="44"/>
      <c r="B16" s="45"/>
      <c r="C16" s="45"/>
      <c r="D16" s="46"/>
      <c r="E16" s="45"/>
      <c r="F16" s="45"/>
      <c r="G16" s="45"/>
      <c r="H16" s="47">
        <f>H15</f>
        <v>0.34032005973108048</v>
      </c>
      <c r="I16" s="48"/>
    </row>
    <row r="17" spans="1:93" s="43" customFormat="1" ht="15.75" thickBot="1" x14ac:dyDescent="0.25">
      <c r="A17" s="44"/>
      <c r="B17" s="45"/>
      <c r="C17" s="45"/>
      <c r="D17" s="46"/>
      <c r="E17" s="45"/>
      <c r="F17" s="45"/>
      <c r="G17" s="45"/>
      <c r="H17" s="163">
        <f>IF(SUM($M$14:$AL$14)&lt;&gt;0,SUM($M$14:$AL$14),"")</f>
        <v>0.34032005973108048</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0.34032005973108048</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6">+O7+N22</f>
        <v>0</v>
      </c>
      <c r="P20" s="134">
        <f t="shared" si="6"/>
        <v>0</v>
      </c>
      <c r="Q20" s="134">
        <f t="shared" si="6"/>
        <v>0</v>
      </c>
      <c r="R20" s="134">
        <f t="shared" si="6"/>
        <v>0</v>
      </c>
      <c r="S20" s="134">
        <f t="shared" si="6"/>
        <v>0</v>
      </c>
      <c r="T20" s="134">
        <f t="shared" si="6"/>
        <v>0</v>
      </c>
      <c r="U20" s="134">
        <f t="shared" si="6"/>
        <v>0</v>
      </c>
      <c r="V20" s="134">
        <f t="shared" si="6"/>
        <v>0</v>
      </c>
      <c r="W20" s="134">
        <f t="shared" si="6"/>
        <v>0</v>
      </c>
      <c r="X20" s="134">
        <f t="shared" si="6"/>
        <v>0</v>
      </c>
      <c r="Y20" s="134">
        <f t="shared" si="6"/>
        <v>0</v>
      </c>
      <c r="Z20" s="134">
        <f t="shared" si="6"/>
        <v>0</v>
      </c>
      <c r="AA20" s="134">
        <f t="shared" si="6"/>
        <v>0</v>
      </c>
      <c r="AB20" s="134">
        <f t="shared" si="6"/>
        <v>0</v>
      </c>
      <c r="AC20" s="134">
        <f t="shared" si="6"/>
        <v>0</v>
      </c>
      <c r="AD20" s="134">
        <f t="shared" si="6"/>
        <v>0</v>
      </c>
      <c r="AE20" s="134">
        <f t="shared" si="6"/>
        <v>0</v>
      </c>
      <c r="AF20" s="134">
        <f t="shared" si="6"/>
        <v>0</v>
      </c>
      <c r="AG20" s="134">
        <f t="shared" si="6"/>
        <v>0</v>
      </c>
      <c r="AH20" s="134">
        <f t="shared" si="6"/>
        <v>0</v>
      </c>
      <c r="AI20" s="134">
        <f t="shared" si="6"/>
        <v>0</v>
      </c>
      <c r="AJ20" s="134">
        <f t="shared" si="6"/>
        <v>0</v>
      </c>
      <c r="AK20" s="134">
        <f t="shared" si="6"/>
        <v>0</v>
      </c>
      <c r="AL20" s="134">
        <f t="shared" si="6"/>
        <v>0</v>
      </c>
      <c r="AM20" s="134">
        <f t="shared" si="6"/>
        <v>0</v>
      </c>
      <c r="AN20" s="134">
        <f t="shared" si="6"/>
        <v>0</v>
      </c>
      <c r="AO20" s="134">
        <f t="shared" si="6"/>
        <v>0</v>
      </c>
      <c r="AP20" s="134">
        <f t="shared" si="6"/>
        <v>0</v>
      </c>
      <c r="AQ20" s="134">
        <f t="shared" si="6"/>
        <v>0</v>
      </c>
      <c r="AR20" s="134">
        <f t="shared" si="6"/>
        <v>0</v>
      </c>
      <c r="AS20" s="134">
        <f t="shared" si="6"/>
        <v>0</v>
      </c>
      <c r="AT20" s="134">
        <f t="shared" si="6"/>
        <v>0</v>
      </c>
      <c r="AU20" s="134">
        <f t="shared" si="6"/>
        <v>0</v>
      </c>
      <c r="AV20" s="134">
        <f t="shared" si="6"/>
        <v>0</v>
      </c>
      <c r="AW20" s="134">
        <f t="shared" si="6"/>
        <v>0</v>
      </c>
      <c r="AX20" s="134">
        <f t="shared" si="6"/>
        <v>0</v>
      </c>
      <c r="AY20" s="134">
        <f t="shared" si="6"/>
        <v>0</v>
      </c>
      <c r="AZ20" s="134">
        <f t="shared" si="6"/>
        <v>0</v>
      </c>
      <c r="BA20" s="134">
        <f t="shared" si="6"/>
        <v>0</v>
      </c>
      <c r="BB20" s="134">
        <f t="shared" si="6"/>
        <v>0</v>
      </c>
      <c r="BC20" s="134">
        <f t="shared" si="6"/>
        <v>0</v>
      </c>
      <c r="BD20" s="134">
        <f t="shared" si="6"/>
        <v>0</v>
      </c>
      <c r="BE20" s="134">
        <f t="shared" si="6"/>
        <v>0</v>
      </c>
      <c r="BF20" s="134">
        <f t="shared" si="6"/>
        <v>0</v>
      </c>
      <c r="BG20" s="134">
        <f t="shared" si="6"/>
        <v>0</v>
      </c>
      <c r="BH20" s="134">
        <f t="shared" si="6"/>
        <v>0</v>
      </c>
      <c r="BI20" s="134">
        <f t="shared" si="6"/>
        <v>0</v>
      </c>
      <c r="BJ20" s="134">
        <f t="shared" si="6"/>
        <v>0</v>
      </c>
      <c r="BK20" s="134">
        <f t="shared" si="6"/>
        <v>0</v>
      </c>
      <c r="BL20" s="134">
        <f t="shared" si="6"/>
        <v>0</v>
      </c>
      <c r="BM20" s="134">
        <f t="shared" si="6"/>
        <v>0</v>
      </c>
      <c r="BN20" s="134">
        <f t="shared" si="6"/>
        <v>0</v>
      </c>
      <c r="BO20" s="134">
        <f t="shared" si="6"/>
        <v>0</v>
      </c>
      <c r="BP20" s="134">
        <f t="shared" si="6"/>
        <v>0</v>
      </c>
      <c r="BQ20" s="134">
        <f t="shared" si="6"/>
        <v>0</v>
      </c>
      <c r="BR20" s="134">
        <f t="shared" si="6"/>
        <v>0</v>
      </c>
      <c r="BS20" s="134">
        <f t="shared" si="6"/>
        <v>0</v>
      </c>
      <c r="BT20" s="134">
        <f t="shared" si="6"/>
        <v>0</v>
      </c>
      <c r="BU20" s="134">
        <f t="shared" si="6"/>
        <v>0</v>
      </c>
      <c r="BV20" s="134">
        <f t="shared" si="6"/>
        <v>0</v>
      </c>
      <c r="BW20" s="134">
        <f t="shared" si="6"/>
        <v>0</v>
      </c>
      <c r="BX20" s="134">
        <f t="shared" si="6"/>
        <v>0</v>
      </c>
      <c r="BY20" s="134">
        <f t="shared" si="6"/>
        <v>0</v>
      </c>
      <c r="BZ20" s="134">
        <f t="shared" si="6"/>
        <v>0</v>
      </c>
      <c r="CA20" s="134">
        <f t="shared" ref="CA20:CO20" si="7">+CA7+BZ22</f>
        <v>0</v>
      </c>
      <c r="CB20" s="134">
        <f t="shared" si="7"/>
        <v>0</v>
      </c>
      <c r="CC20" s="134">
        <f t="shared" si="7"/>
        <v>0</v>
      </c>
      <c r="CD20" s="134">
        <f t="shared" si="7"/>
        <v>0</v>
      </c>
      <c r="CE20" s="134">
        <f t="shared" si="7"/>
        <v>0</v>
      </c>
      <c r="CF20" s="134">
        <f t="shared" si="7"/>
        <v>0</v>
      </c>
      <c r="CG20" s="134">
        <f t="shared" si="7"/>
        <v>0</v>
      </c>
      <c r="CH20" s="134">
        <f t="shared" si="7"/>
        <v>0</v>
      </c>
      <c r="CI20" s="134">
        <f t="shared" si="7"/>
        <v>0</v>
      </c>
      <c r="CJ20" s="134">
        <f t="shared" si="7"/>
        <v>0</v>
      </c>
      <c r="CK20" s="134">
        <f t="shared" si="7"/>
        <v>0</v>
      </c>
      <c r="CL20" s="134">
        <f t="shared" si="7"/>
        <v>0</v>
      </c>
      <c r="CM20" s="134">
        <f t="shared" si="7"/>
        <v>0</v>
      </c>
      <c r="CN20" s="134">
        <f t="shared" si="7"/>
        <v>0</v>
      </c>
      <c r="CO20" s="134">
        <f t="shared" si="7"/>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8">MIN(IF(N20=0,0,+N7/$F21)+M21,N20)</f>
        <v>0</v>
      </c>
      <c r="O21" s="135">
        <f t="shared" si="8"/>
        <v>0</v>
      </c>
      <c r="P21" s="135">
        <f t="shared" si="8"/>
        <v>0</v>
      </c>
      <c r="Q21" s="135">
        <f t="shared" si="8"/>
        <v>0</v>
      </c>
      <c r="R21" s="135">
        <f t="shared" si="8"/>
        <v>0</v>
      </c>
      <c r="S21" s="135">
        <f t="shared" si="8"/>
        <v>0</v>
      </c>
      <c r="T21" s="135">
        <f t="shared" si="8"/>
        <v>0</v>
      </c>
      <c r="U21" s="135">
        <f t="shared" si="8"/>
        <v>0</v>
      </c>
      <c r="V21" s="135">
        <f t="shared" si="8"/>
        <v>0</v>
      </c>
      <c r="W21" s="135">
        <f t="shared" si="8"/>
        <v>0</v>
      </c>
      <c r="X21" s="135">
        <f t="shared" si="8"/>
        <v>0</v>
      </c>
      <c r="Y21" s="135">
        <f t="shared" si="8"/>
        <v>0</v>
      </c>
      <c r="Z21" s="135">
        <f t="shared" si="8"/>
        <v>0</v>
      </c>
      <c r="AA21" s="135">
        <f t="shared" si="8"/>
        <v>0</v>
      </c>
      <c r="AB21" s="135">
        <f t="shared" si="8"/>
        <v>0</v>
      </c>
      <c r="AC21" s="135">
        <f t="shared" si="8"/>
        <v>0</v>
      </c>
      <c r="AD21" s="135">
        <f t="shared" si="8"/>
        <v>0</v>
      </c>
      <c r="AE21" s="135">
        <f t="shared" si="8"/>
        <v>0</v>
      </c>
      <c r="AF21" s="135">
        <f t="shared" si="8"/>
        <v>0</v>
      </c>
      <c r="AG21" s="135">
        <f t="shared" si="8"/>
        <v>0</v>
      </c>
      <c r="AH21" s="135">
        <f t="shared" si="8"/>
        <v>0</v>
      </c>
      <c r="AI21" s="135">
        <f t="shared" si="8"/>
        <v>0</v>
      </c>
      <c r="AJ21" s="135">
        <f t="shared" si="8"/>
        <v>0</v>
      </c>
      <c r="AK21" s="135">
        <f t="shared" si="8"/>
        <v>0</v>
      </c>
      <c r="AL21" s="135">
        <f t="shared" si="8"/>
        <v>0</v>
      </c>
      <c r="AM21" s="135">
        <f t="shared" si="8"/>
        <v>0</v>
      </c>
      <c r="AN21" s="135">
        <f t="shared" si="8"/>
        <v>0</v>
      </c>
      <c r="AO21" s="135">
        <f t="shared" si="8"/>
        <v>0</v>
      </c>
      <c r="AP21" s="135">
        <f t="shared" si="8"/>
        <v>0</v>
      </c>
      <c r="AQ21" s="135">
        <f t="shared" si="8"/>
        <v>0</v>
      </c>
      <c r="AR21" s="135">
        <f t="shared" si="8"/>
        <v>0</v>
      </c>
      <c r="AS21" s="135">
        <f t="shared" si="8"/>
        <v>0</v>
      </c>
      <c r="AT21" s="135">
        <f t="shared" si="8"/>
        <v>0</v>
      </c>
      <c r="AU21" s="135">
        <f t="shared" si="8"/>
        <v>0</v>
      </c>
      <c r="AV21" s="135">
        <f t="shared" si="8"/>
        <v>0</v>
      </c>
      <c r="AW21" s="135">
        <f t="shared" si="8"/>
        <v>0</v>
      </c>
      <c r="AX21" s="135">
        <f t="shared" si="8"/>
        <v>0</v>
      </c>
      <c r="AY21" s="135">
        <f t="shared" si="8"/>
        <v>0</v>
      </c>
      <c r="AZ21" s="135">
        <f t="shared" si="8"/>
        <v>0</v>
      </c>
      <c r="BA21" s="135">
        <f t="shared" si="8"/>
        <v>0</v>
      </c>
      <c r="BB21" s="135">
        <f t="shared" si="8"/>
        <v>0</v>
      </c>
      <c r="BC21" s="135">
        <f t="shared" si="8"/>
        <v>0</v>
      </c>
      <c r="BD21" s="135">
        <f t="shared" si="8"/>
        <v>0</v>
      </c>
      <c r="BE21" s="135">
        <f t="shared" si="8"/>
        <v>0</v>
      </c>
      <c r="BF21" s="135">
        <f t="shared" si="8"/>
        <v>0</v>
      </c>
      <c r="BG21" s="135">
        <f t="shared" si="8"/>
        <v>0</v>
      </c>
      <c r="BH21" s="135">
        <f t="shared" si="8"/>
        <v>0</v>
      </c>
      <c r="BI21" s="135">
        <f t="shared" si="8"/>
        <v>0</v>
      </c>
      <c r="BJ21" s="135">
        <f t="shared" si="8"/>
        <v>0</v>
      </c>
      <c r="BK21" s="135">
        <f t="shared" si="8"/>
        <v>0</v>
      </c>
      <c r="BL21" s="135">
        <f t="shared" si="8"/>
        <v>0</v>
      </c>
      <c r="BM21" s="135">
        <f t="shared" si="8"/>
        <v>0</v>
      </c>
      <c r="BN21" s="135">
        <f t="shared" si="8"/>
        <v>0</v>
      </c>
      <c r="BO21" s="135">
        <f t="shared" si="8"/>
        <v>0</v>
      </c>
      <c r="BP21" s="135">
        <f t="shared" si="8"/>
        <v>0</v>
      </c>
      <c r="BQ21" s="135">
        <f t="shared" si="8"/>
        <v>0</v>
      </c>
      <c r="BR21" s="135">
        <f t="shared" si="8"/>
        <v>0</v>
      </c>
      <c r="BS21" s="135">
        <f t="shared" si="8"/>
        <v>0</v>
      </c>
      <c r="BT21" s="135">
        <f t="shared" si="8"/>
        <v>0</v>
      </c>
      <c r="BU21" s="135">
        <f t="shared" si="8"/>
        <v>0</v>
      </c>
      <c r="BV21" s="135">
        <f t="shared" si="8"/>
        <v>0</v>
      </c>
      <c r="BW21" s="135">
        <f t="shared" si="8"/>
        <v>0</v>
      </c>
      <c r="BX21" s="135">
        <f t="shared" si="8"/>
        <v>0</v>
      </c>
      <c r="BY21" s="135">
        <f t="shared" si="8"/>
        <v>0</v>
      </c>
      <c r="BZ21" s="135">
        <f t="shared" ref="BZ21:CO21" si="9">MIN(IF(BZ20=0,0,+BZ7/$F21)+BY21,BZ20)</f>
        <v>0</v>
      </c>
      <c r="CA21" s="135">
        <f t="shared" si="9"/>
        <v>0</v>
      </c>
      <c r="CB21" s="135">
        <f t="shared" si="9"/>
        <v>0</v>
      </c>
      <c r="CC21" s="135">
        <f t="shared" si="9"/>
        <v>0</v>
      </c>
      <c r="CD21" s="135">
        <f t="shared" si="9"/>
        <v>0</v>
      </c>
      <c r="CE21" s="135">
        <f t="shared" si="9"/>
        <v>0</v>
      </c>
      <c r="CF21" s="135">
        <f t="shared" si="9"/>
        <v>0</v>
      </c>
      <c r="CG21" s="135">
        <f t="shared" si="9"/>
        <v>0</v>
      </c>
      <c r="CH21" s="135">
        <f t="shared" si="9"/>
        <v>0</v>
      </c>
      <c r="CI21" s="135">
        <f t="shared" si="9"/>
        <v>0</v>
      </c>
      <c r="CJ21" s="135">
        <f t="shared" si="9"/>
        <v>0</v>
      </c>
      <c r="CK21" s="135">
        <f t="shared" si="9"/>
        <v>0</v>
      </c>
      <c r="CL21" s="135">
        <f t="shared" si="9"/>
        <v>0</v>
      </c>
      <c r="CM21" s="135">
        <f t="shared" si="9"/>
        <v>0</v>
      </c>
      <c r="CN21" s="135">
        <f t="shared" si="9"/>
        <v>0</v>
      </c>
      <c r="CO21" s="135">
        <f t="shared" si="9"/>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10">+O20-O21</f>
        <v>0</v>
      </c>
      <c r="P22" s="135">
        <f t="shared" si="10"/>
        <v>0</v>
      </c>
      <c r="Q22" s="135">
        <f t="shared" si="10"/>
        <v>0</v>
      </c>
      <c r="R22" s="135">
        <f t="shared" si="10"/>
        <v>0</v>
      </c>
      <c r="S22" s="135">
        <f t="shared" si="10"/>
        <v>0</v>
      </c>
      <c r="T22" s="135">
        <f t="shared" si="10"/>
        <v>0</v>
      </c>
      <c r="U22" s="135">
        <f t="shared" si="10"/>
        <v>0</v>
      </c>
      <c r="V22" s="135">
        <f t="shared" si="10"/>
        <v>0</v>
      </c>
      <c r="W22" s="135">
        <f t="shared" si="10"/>
        <v>0</v>
      </c>
      <c r="X22" s="135">
        <f t="shared" si="10"/>
        <v>0</v>
      </c>
      <c r="Y22" s="135">
        <f t="shared" si="10"/>
        <v>0</v>
      </c>
      <c r="Z22" s="135">
        <f t="shared" si="10"/>
        <v>0</v>
      </c>
      <c r="AA22" s="135">
        <f t="shared" si="10"/>
        <v>0</v>
      </c>
      <c r="AB22" s="135">
        <f t="shared" si="10"/>
        <v>0</v>
      </c>
      <c r="AC22" s="136">
        <f t="shared" si="10"/>
        <v>0</v>
      </c>
      <c r="AD22" s="136">
        <f t="shared" si="10"/>
        <v>0</v>
      </c>
      <c r="AE22" s="136">
        <f t="shared" si="10"/>
        <v>0</v>
      </c>
      <c r="AF22" s="136">
        <f t="shared" si="10"/>
        <v>0</v>
      </c>
      <c r="AG22" s="136">
        <f t="shared" si="10"/>
        <v>0</v>
      </c>
      <c r="AH22" s="136">
        <f t="shared" si="10"/>
        <v>0</v>
      </c>
      <c r="AI22" s="136">
        <f t="shared" si="10"/>
        <v>0</v>
      </c>
      <c r="AJ22" s="136">
        <f t="shared" si="10"/>
        <v>0</v>
      </c>
      <c r="AK22" s="136">
        <f t="shared" si="10"/>
        <v>0</v>
      </c>
      <c r="AL22" s="136">
        <f t="shared" si="10"/>
        <v>0</v>
      </c>
      <c r="AM22" s="136">
        <f t="shared" si="10"/>
        <v>0</v>
      </c>
      <c r="AN22" s="136">
        <f t="shared" si="10"/>
        <v>0</v>
      </c>
      <c r="AO22" s="136">
        <f t="shared" si="10"/>
        <v>0</v>
      </c>
      <c r="AP22" s="136">
        <f t="shared" si="10"/>
        <v>0</v>
      </c>
      <c r="AQ22" s="136">
        <f t="shared" si="10"/>
        <v>0</v>
      </c>
      <c r="AR22" s="136">
        <f t="shared" si="10"/>
        <v>0</v>
      </c>
      <c r="AS22" s="136">
        <f t="shared" si="10"/>
        <v>0</v>
      </c>
      <c r="AT22" s="136">
        <f t="shared" si="10"/>
        <v>0</v>
      </c>
      <c r="AU22" s="136">
        <f t="shared" si="10"/>
        <v>0</v>
      </c>
      <c r="AV22" s="136">
        <f t="shared" si="10"/>
        <v>0</v>
      </c>
      <c r="AW22" s="136">
        <f t="shared" si="10"/>
        <v>0</v>
      </c>
      <c r="AX22" s="136">
        <f t="shared" si="10"/>
        <v>0</v>
      </c>
      <c r="AY22" s="136">
        <f t="shared" si="10"/>
        <v>0</v>
      </c>
      <c r="AZ22" s="136">
        <f t="shared" si="10"/>
        <v>0</v>
      </c>
      <c r="BA22" s="136">
        <f t="shared" si="10"/>
        <v>0</v>
      </c>
      <c r="BB22" s="136">
        <f t="shared" si="10"/>
        <v>0</v>
      </c>
      <c r="BC22" s="136">
        <f t="shared" si="10"/>
        <v>0</v>
      </c>
      <c r="BD22" s="136">
        <f t="shared" si="10"/>
        <v>0</v>
      </c>
      <c r="BE22" s="136">
        <f t="shared" si="10"/>
        <v>0</v>
      </c>
      <c r="BF22" s="136">
        <f t="shared" si="10"/>
        <v>0</v>
      </c>
      <c r="BG22" s="136">
        <f t="shared" si="10"/>
        <v>0</v>
      </c>
      <c r="BH22" s="136">
        <f t="shared" si="10"/>
        <v>0</v>
      </c>
      <c r="BI22" s="136">
        <f t="shared" si="10"/>
        <v>0</v>
      </c>
      <c r="BJ22" s="136">
        <f t="shared" si="10"/>
        <v>0</v>
      </c>
      <c r="BK22" s="136">
        <f t="shared" si="10"/>
        <v>0</v>
      </c>
      <c r="BL22" s="136">
        <f t="shared" si="10"/>
        <v>0</v>
      </c>
      <c r="BM22" s="136">
        <f t="shared" si="10"/>
        <v>0</v>
      </c>
      <c r="BN22" s="136">
        <f t="shared" si="10"/>
        <v>0</v>
      </c>
      <c r="BO22" s="136">
        <f t="shared" si="10"/>
        <v>0</v>
      </c>
      <c r="BP22" s="136">
        <f t="shared" si="10"/>
        <v>0</v>
      </c>
      <c r="BQ22" s="136">
        <f t="shared" si="10"/>
        <v>0</v>
      </c>
      <c r="BR22" s="136">
        <f t="shared" si="10"/>
        <v>0</v>
      </c>
      <c r="BS22" s="136">
        <f t="shared" si="10"/>
        <v>0</v>
      </c>
      <c r="BT22" s="136">
        <f t="shared" si="10"/>
        <v>0</v>
      </c>
      <c r="BU22" s="136">
        <f t="shared" si="10"/>
        <v>0</v>
      </c>
      <c r="BV22" s="136">
        <f t="shared" si="10"/>
        <v>0</v>
      </c>
      <c r="BW22" s="136">
        <f t="shared" si="10"/>
        <v>0</v>
      </c>
      <c r="BX22" s="136">
        <f t="shared" si="10"/>
        <v>0</v>
      </c>
      <c r="BY22" s="136">
        <f t="shared" si="10"/>
        <v>0</v>
      </c>
      <c r="BZ22" s="136">
        <f t="shared" si="10"/>
        <v>0</v>
      </c>
      <c r="CA22" s="136">
        <f t="shared" ref="CA22:CO22" si="11">+CA20-CA21</f>
        <v>0</v>
      </c>
      <c r="CB22" s="136">
        <f t="shared" si="11"/>
        <v>0</v>
      </c>
      <c r="CC22" s="136">
        <f t="shared" si="11"/>
        <v>0</v>
      </c>
      <c r="CD22" s="136">
        <f t="shared" si="11"/>
        <v>0</v>
      </c>
      <c r="CE22" s="136">
        <f t="shared" si="11"/>
        <v>0</v>
      </c>
      <c r="CF22" s="136">
        <f t="shared" si="11"/>
        <v>0</v>
      </c>
      <c r="CG22" s="136">
        <f t="shared" si="11"/>
        <v>0</v>
      </c>
      <c r="CH22" s="136">
        <f t="shared" si="11"/>
        <v>0</v>
      </c>
      <c r="CI22" s="136">
        <f t="shared" si="11"/>
        <v>0</v>
      </c>
      <c r="CJ22" s="136">
        <f t="shared" si="11"/>
        <v>0</v>
      </c>
      <c r="CK22" s="136">
        <f t="shared" si="11"/>
        <v>0</v>
      </c>
      <c r="CL22" s="136">
        <f t="shared" si="11"/>
        <v>0</v>
      </c>
      <c r="CM22" s="136">
        <f t="shared" si="11"/>
        <v>0</v>
      </c>
      <c r="CN22" s="136">
        <f t="shared" si="11"/>
        <v>0</v>
      </c>
      <c r="CO22" s="136">
        <f t="shared" si="11"/>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2">AVERAGE(O20,O22)</f>
        <v>0</v>
      </c>
      <c r="P23" s="135">
        <f t="shared" si="12"/>
        <v>0</v>
      </c>
      <c r="Q23" s="135">
        <f t="shared" si="12"/>
        <v>0</v>
      </c>
      <c r="R23" s="135">
        <f t="shared" si="12"/>
        <v>0</v>
      </c>
      <c r="S23" s="135">
        <f t="shared" si="12"/>
        <v>0</v>
      </c>
      <c r="T23" s="135">
        <f t="shared" si="12"/>
        <v>0</v>
      </c>
      <c r="U23" s="135">
        <f t="shared" si="12"/>
        <v>0</v>
      </c>
      <c r="V23" s="135">
        <f t="shared" si="12"/>
        <v>0</v>
      </c>
      <c r="W23" s="135">
        <f t="shared" si="12"/>
        <v>0</v>
      </c>
      <c r="X23" s="135">
        <f t="shared" si="12"/>
        <v>0</v>
      </c>
      <c r="Y23" s="135">
        <f t="shared" si="12"/>
        <v>0</v>
      </c>
      <c r="Z23" s="135">
        <f t="shared" si="12"/>
        <v>0</v>
      </c>
      <c r="AA23" s="135">
        <f t="shared" si="12"/>
        <v>0</v>
      </c>
      <c r="AB23" s="135">
        <f t="shared" si="12"/>
        <v>0</v>
      </c>
      <c r="AC23" s="136">
        <f t="shared" si="12"/>
        <v>0</v>
      </c>
      <c r="AD23" s="136">
        <f t="shared" si="12"/>
        <v>0</v>
      </c>
      <c r="AE23" s="136">
        <f t="shared" si="12"/>
        <v>0</v>
      </c>
      <c r="AF23" s="136">
        <f t="shared" si="12"/>
        <v>0</v>
      </c>
      <c r="AG23" s="136">
        <f t="shared" si="12"/>
        <v>0</v>
      </c>
      <c r="AH23" s="136">
        <f t="shared" si="12"/>
        <v>0</v>
      </c>
      <c r="AI23" s="136">
        <f t="shared" si="12"/>
        <v>0</v>
      </c>
      <c r="AJ23" s="136">
        <f t="shared" si="12"/>
        <v>0</v>
      </c>
      <c r="AK23" s="136">
        <f t="shared" si="12"/>
        <v>0</v>
      </c>
      <c r="AL23" s="136">
        <f t="shared" si="12"/>
        <v>0</v>
      </c>
      <c r="AM23" s="136">
        <f t="shared" si="12"/>
        <v>0</v>
      </c>
      <c r="AN23" s="136">
        <f t="shared" si="12"/>
        <v>0</v>
      </c>
      <c r="AO23" s="136">
        <f t="shared" si="12"/>
        <v>0</v>
      </c>
      <c r="AP23" s="136">
        <f t="shared" si="12"/>
        <v>0</v>
      </c>
      <c r="AQ23" s="136">
        <f t="shared" si="12"/>
        <v>0</v>
      </c>
      <c r="AR23" s="136">
        <f t="shared" si="12"/>
        <v>0</v>
      </c>
      <c r="AS23" s="136">
        <f t="shared" si="12"/>
        <v>0</v>
      </c>
      <c r="AT23" s="136">
        <f t="shared" si="12"/>
        <v>0</v>
      </c>
      <c r="AU23" s="136">
        <f t="shared" si="12"/>
        <v>0</v>
      </c>
      <c r="AV23" s="136">
        <f t="shared" si="12"/>
        <v>0</v>
      </c>
      <c r="AW23" s="136">
        <f t="shared" si="12"/>
        <v>0</v>
      </c>
      <c r="AX23" s="136">
        <f t="shared" si="12"/>
        <v>0</v>
      </c>
      <c r="AY23" s="136">
        <f t="shared" si="12"/>
        <v>0</v>
      </c>
      <c r="AZ23" s="136">
        <f t="shared" si="12"/>
        <v>0</v>
      </c>
      <c r="BA23" s="136">
        <f t="shared" si="12"/>
        <v>0</v>
      </c>
      <c r="BB23" s="136">
        <f t="shared" si="12"/>
        <v>0</v>
      </c>
      <c r="BC23" s="136">
        <f t="shared" si="12"/>
        <v>0</v>
      </c>
      <c r="BD23" s="136">
        <f t="shared" si="12"/>
        <v>0</v>
      </c>
      <c r="BE23" s="136">
        <f t="shared" si="12"/>
        <v>0</v>
      </c>
      <c r="BF23" s="136">
        <f t="shared" si="12"/>
        <v>0</v>
      </c>
      <c r="BG23" s="136">
        <f t="shared" si="12"/>
        <v>0</v>
      </c>
      <c r="BH23" s="136">
        <f t="shared" si="12"/>
        <v>0</v>
      </c>
      <c r="BI23" s="136">
        <f t="shared" si="12"/>
        <v>0</v>
      </c>
      <c r="BJ23" s="136">
        <f t="shared" si="12"/>
        <v>0</v>
      </c>
      <c r="BK23" s="136">
        <f t="shared" si="12"/>
        <v>0</v>
      </c>
      <c r="BL23" s="136">
        <f t="shared" si="12"/>
        <v>0</v>
      </c>
      <c r="BM23" s="136">
        <f t="shared" si="12"/>
        <v>0</v>
      </c>
      <c r="BN23" s="136">
        <f t="shared" si="12"/>
        <v>0</v>
      </c>
      <c r="BO23" s="136">
        <f t="shared" si="12"/>
        <v>0</v>
      </c>
      <c r="BP23" s="136">
        <f t="shared" si="12"/>
        <v>0</v>
      </c>
      <c r="BQ23" s="136">
        <f t="shared" si="12"/>
        <v>0</v>
      </c>
      <c r="BR23" s="136">
        <f t="shared" si="12"/>
        <v>0</v>
      </c>
      <c r="BS23" s="136">
        <f t="shared" si="12"/>
        <v>0</v>
      </c>
      <c r="BT23" s="136">
        <f t="shared" si="12"/>
        <v>0</v>
      </c>
      <c r="BU23" s="136">
        <f t="shared" si="12"/>
        <v>0</v>
      </c>
      <c r="BV23" s="136">
        <f t="shared" si="12"/>
        <v>0</v>
      </c>
      <c r="BW23" s="136">
        <f t="shared" si="12"/>
        <v>0</v>
      </c>
      <c r="BX23" s="136">
        <f t="shared" si="12"/>
        <v>0</v>
      </c>
      <c r="BY23" s="136">
        <f t="shared" si="12"/>
        <v>0</v>
      </c>
      <c r="BZ23" s="136">
        <f t="shared" si="12"/>
        <v>0</v>
      </c>
      <c r="CA23" s="136">
        <f t="shared" ref="CA23:CO23" si="13">AVERAGE(CA20,CA22)</f>
        <v>0</v>
      </c>
      <c r="CB23" s="136">
        <f t="shared" si="13"/>
        <v>0</v>
      </c>
      <c r="CC23" s="136">
        <f t="shared" si="13"/>
        <v>0</v>
      </c>
      <c r="CD23" s="136">
        <f t="shared" si="13"/>
        <v>0</v>
      </c>
      <c r="CE23" s="136">
        <f t="shared" si="13"/>
        <v>0</v>
      </c>
      <c r="CF23" s="136">
        <f t="shared" si="13"/>
        <v>0</v>
      </c>
      <c r="CG23" s="136">
        <f t="shared" si="13"/>
        <v>0</v>
      </c>
      <c r="CH23" s="136">
        <f t="shared" si="13"/>
        <v>0</v>
      </c>
      <c r="CI23" s="136">
        <f t="shared" si="13"/>
        <v>0</v>
      </c>
      <c r="CJ23" s="136">
        <f t="shared" si="13"/>
        <v>0</v>
      </c>
      <c r="CK23" s="136">
        <f t="shared" si="13"/>
        <v>0</v>
      </c>
      <c r="CL23" s="136">
        <f t="shared" si="13"/>
        <v>0</v>
      </c>
      <c r="CM23" s="136">
        <f t="shared" si="13"/>
        <v>0</v>
      </c>
      <c r="CN23" s="136">
        <f t="shared" si="13"/>
        <v>0</v>
      </c>
      <c r="CO23" s="136">
        <f t="shared" si="13"/>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4">+O23*$F24+O21</f>
        <v>0</v>
      </c>
      <c r="P24" s="135">
        <f t="shared" si="14"/>
        <v>0</v>
      </c>
      <c r="Q24" s="135">
        <f t="shared" si="14"/>
        <v>0</v>
      </c>
      <c r="R24" s="135">
        <f t="shared" si="14"/>
        <v>0</v>
      </c>
      <c r="S24" s="135">
        <f t="shared" si="14"/>
        <v>0</v>
      </c>
      <c r="T24" s="135">
        <f t="shared" si="14"/>
        <v>0</v>
      </c>
      <c r="U24" s="135">
        <f t="shared" si="14"/>
        <v>0</v>
      </c>
      <c r="V24" s="135">
        <f t="shared" si="14"/>
        <v>0</v>
      </c>
      <c r="W24" s="135">
        <f t="shared" si="14"/>
        <v>0</v>
      </c>
      <c r="X24" s="135">
        <f t="shared" si="14"/>
        <v>0</v>
      </c>
      <c r="Y24" s="135">
        <f t="shared" si="14"/>
        <v>0</v>
      </c>
      <c r="Z24" s="135">
        <f t="shared" si="14"/>
        <v>0</v>
      </c>
      <c r="AA24" s="135">
        <f t="shared" si="14"/>
        <v>0</v>
      </c>
      <c r="AB24" s="135">
        <f t="shared" si="14"/>
        <v>0</v>
      </c>
      <c r="AC24" s="135">
        <f t="shared" si="14"/>
        <v>0</v>
      </c>
      <c r="AD24" s="135">
        <f t="shared" si="14"/>
        <v>0</v>
      </c>
      <c r="AE24" s="135">
        <f t="shared" si="14"/>
        <v>0</v>
      </c>
      <c r="AF24" s="135">
        <f t="shared" si="14"/>
        <v>0</v>
      </c>
      <c r="AG24" s="135">
        <f t="shared" si="14"/>
        <v>0</v>
      </c>
      <c r="AH24" s="135">
        <f t="shared" si="14"/>
        <v>0</v>
      </c>
      <c r="AI24" s="135">
        <f t="shared" si="14"/>
        <v>0</v>
      </c>
      <c r="AJ24" s="135">
        <f t="shared" si="14"/>
        <v>0</v>
      </c>
      <c r="AK24" s="135">
        <f t="shared" si="14"/>
        <v>0</v>
      </c>
      <c r="AL24" s="135">
        <f t="shared" si="14"/>
        <v>0</v>
      </c>
      <c r="AM24" s="135">
        <f t="shared" si="14"/>
        <v>0</v>
      </c>
      <c r="AN24" s="135">
        <f t="shared" si="14"/>
        <v>0</v>
      </c>
      <c r="AO24" s="135">
        <f t="shared" si="14"/>
        <v>0</v>
      </c>
      <c r="AP24" s="135">
        <f t="shared" si="14"/>
        <v>0</v>
      </c>
      <c r="AQ24" s="135">
        <f t="shared" si="14"/>
        <v>0</v>
      </c>
      <c r="AR24" s="135">
        <f t="shared" si="14"/>
        <v>0</v>
      </c>
      <c r="AS24" s="135">
        <f t="shared" si="14"/>
        <v>0</v>
      </c>
      <c r="AT24" s="135">
        <f t="shared" si="14"/>
        <v>0</v>
      </c>
      <c r="AU24" s="135">
        <f t="shared" si="14"/>
        <v>0</v>
      </c>
      <c r="AV24" s="135">
        <f t="shared" si="14"/>
        <v>0</v>
      </c>
      <c r="AW24" s="135">
        <f t="shared" si="14"/>
        <v>0</v>
      </c>
      <c r="AX24" s="135">
        <f t="shared" si="14"/>
        <v>0</v>
      </c>
      <c r="AY24" s="135">
        <f t="shared" si="14"/>
        <v>0</v>
      </c>
      <c r="AZ24" s="135">
        <f t="shared" si="14"/>
        <v>0</v>
      </c>
      <c r="BA24" s="135">
        <f t="shared" si="14"/>
        <v>0</v>
      </c>
      <c r="BB24" s="135">
        <f t="shared" si="14"/>
        <v>0</v>
      </c>
      <c r="BC24" s="135">
        <f t="shared" si="14"/>
        <v>0</v>
      </c>
      <c r="BD24" s="135">
        <f t="shared" si="14"/>
        <v>0</v>
      </c>
      <c r="BE24" s="135">
        <f t="shared" si="14"/>
        <v>0</v>
      </c>
      <c r="BF24" s="135">
        <f t="shared" si="14"/>
        <v>0</v>
      </c>
      <c r="BG24" s="135">
        <f t="shared" si="14"/>
        <v>0</v>
      </c>
      <c r="BH24" s="135">
        <f t="shared" si="14"/>
        <v>0</v>
      </c>
      <c r="BI24" s="135">
        <f t="shared" si="14"/>
        <v>0</v>
      </c>
      <c r="BJ24" s="135">
        <f t="shared" si="14"/>
        <v>0</v>
      </c>
      <c r="BK24" s="135">
        <f t="shared" si="14"/>
        <v>0</v>
      </c>
      <c r="BL24" s="135">
        <f t="shared" si="14"/>
        <v>0</v>
      </c>
      <c r="BM24" s="135">
        <f t="shared" si="14"/>
        <v>0</v>
      </c>
      <c r="BN24" s="135">
        <f t="shared" si="14"/>
        <v>0</v>
      </c>
      <c r="BO24" s="135">
        <f t="shared" si="14"/>
        <v>0</v>
      </c>
      <c r="BP24" s="135">
        <f t="shared" si="14"/>
        <v>0</v>
      </c>
      <c r="BQ24" s="135">
        <f t="shared" si="14"/>
        <v>0</v>
      </c>
      <c r="BR24" s="135">
        <f t="shared" si="14"/>
        <v>0</v>
      </c>
      <c r="BS24" s="135">
        <f t="shared" si="14"/>
        <v>0</v>
      </c>
      <c r="BT24" s="135">
        <f t="shared" si="14"/>
        <v>0</v>
      </c>
      <c r="BU24" s="135">
        <f t="shared" si="14"/>
        <v>0</v>
      </c>
      <c r="BV24" s="135">
        <f t="shared" si="14"/>
        <v>0</v>
      </c>
      <c r="BW24" s="135">
        <f t="shared" si="14"/>
        <v>0</v>
      </c>
      <c r="BX24" s="135">
        <f t="shared" si="14"/>
        <v>0</v>
      </c>
      <c r="BY24" s="135">
        <f t="shared" si="14"/>
        <v>0</v>
      </c>
      <c r="BZ24" s="135">
        <f t="shared" si="14"/>
        <v>0</v>
      </c>
      <c r="CA24" s="135">
        <f t="shared" ref="CA24:CO24" si="15">+CA23*$F24+CA21</f>
        <v>0</v>
      </c>
      <c r="CB24" s="135">
        <f t="shared" si="15"/>
        <v>0</v>
      </c>
      <c r="CC24" s="135">
        <f t="shared" si="15"/>
        <v>0</v>
      </c>
      <c r="CD24" s="135">
        <f t="shared" si="15"/>
        <v>0</v>
      </c>
      <c r="CE24" s="135">
        <f t="shared" si="15"/>
        <v>0</v>
      </c>
      <c r="CF24" s="135">
        <f t="shared" si="15"/>
        <v>0</v>
      </c>
      <c r="CG24" s="135">
        <f t="shared" si="15"/>
        <v>0</v>
      </c>
      <c r="CH24" s="135">
        <f t="shared" si="15"/>
        <v>0</v>
      </c>
      <c r="CI24" s="135">
        <f t="shared" si="15"/>
        <v>0</v>
      </c>
      <c r="CJ24" s="135">
        <f t="shared" si="15"/>
        <v>0</v>
      </c>
      <c r="CK24" s="135">
        <f t="shared" si="15"/>
        <v>0</v>
      </c>
      <c r="CL24" s="135">
        <f t="shared" si="15"/>
        <v>0</v>
      </c>
      <c r="CM24" s="135">
        <f t="shared" si="15"/>
        <v>0</v>
      </c>
      <c r="CN24" s="135">
        <f t="shared" si="15"/>
        <v>0</v>
      </c>
      <c r="CO24" s="135">
        <f t="shared" si="15"/>
        <v>0</v>
      </c>
    </row>
    <row r="25" spans="1:93" s="43" customFormat="1" ht="15" x14ac:dyDescent="0.2">
      <c r="A25" s="44"/>
      <c r="B25" s="45"/>
      <c r="C25" s="45"/>
      <c r="D25" s="46"/>
      <c r="E25" s="45"/>
      <c r="F25" s="45"/>
      <c r="G25" s="45"/>
      <c r="H25" s="47"/>
      <c r="I25" s="48"/>
    </row>
    <row r="26" spans="1:93" s="43" customFormat="1" ht="15" x14ac:dyDescent="0.2">
      <c r="A26" s="44"/>
      <c r="B26" s="45"/>
      <c r="C26" s="45"/>
      <c r="D26" s="46"/>
      <c r="E26" s="45"/>
      <c r="F26" s="45"/>
      <c r="G26" s="45"/>
      <c r="H26" s="47"/>
      <c r="I26" s="48"/>
    </row>
    <row r="27" spans="1:93" s="43" customFormat="1" ht="15.75" thickBot="1" x14ac:dyDescent="0.25">
      <c r="A27" s="44"/>
      <c r="B27" s="45"/>
      <c r="C27" s="45"/>
      <c r="D27" s="46"/>
      <c r="E27" s="45"/>
      <c r="F27" s="45"/>
      <c r="G27" s="45"/>
      <c r="H27" s="47"/>
      <c r="I27" s="48"/>
    </row>
    <row r="28" spans="1:93" ht="15.75" thickBot="1" x14ac:dyDescent="0.25">
      <c r="A28" s="166" t="s">
        <v>124</v>
      </c>
      <c r="B28" s="167"/>
      <c r="C28" s="49"/>
      <c r="D28" s="50"/>
      <c r="E28" s="49"/>
      <c r="F28" s="49"/>
      <c r="G28" s="49"/>
      <c r="H28" s="51"/>
      <c r="I28" s="52"/>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ht="129.75" thickBot="1" x14ac:dyDescent="0.25">
      <c r="A29" s="54" t="s">
        <v>6</v>
      </c>
      <c r="B29" s="55" t="s">
        <v>7</v>
      </c>
      <c r="C29" s="56" t="s">
        <v>8</v>
      </c>
      <c r="D29" s="56" t="s">
        <v>9</v>
      </c>
      <c r="E29" s="56" t="s">
        <v>10</v>
      </c>
      <c r="F29" s="56" t="s">
        <v>11</v>
      </c>
      <c r="G29" s="57"/>
      <c r="H29" s="58" t="s">
        <v>13</v>
      </c>
      <c r="I29" s="59" t="s">
        <v>14</v>
      </c>
      <c r="J29" s="59" t="s">
        <v>15</v>
      </c>
      <c r="K29" s="59" t="s">
        <v>16</v>
      </c>
      <c r="L29" s="59" t="s">
        <v>17</v>
      </c>
      <c r="M29" s="59" t="s">
        <v>18</v>
      </c>
      <c r="N29" s="59" t="s">
        <v>19</v>
      </c>
      <c r="O29" s="59" t="s">
        <v>20</v>
      </c>
      <c r="P29" s="59" t="s">
        <v>21</v>
      </c>
      <c r="Q29" s="59" t="s">
        <v>22</v>
      </c>
      <c r="R29" s="59" t="s">
        <v>23</v>
      </c>
      <c r="S29" s="59" t="s">
        <v>24</v>
      </c>
      <c r="T29" s="59" t="s">
        <v>25</v>
      </c>
      <c r="U29" s="59" t="s">
        <v>26</v>
      </c>
      <c r="V29" s="59" t="s">
        <v>27</v>
      </c>
      <c r="W29" s="59" t="s">
        <v>28</v>
      </c>
      <c r="X29" s="59" t="s">
        <v>29</v>
      </c>
      <c r="Y29" s="59" t="s">
        <v>30</v>
      </c>
      <c r="Z29" s="59" t="s">
        <v>31</v>
      </c>
      <c r="AA29" s="59" t="s">
        <v>32</v>
      </c>
      <c r="AB29" s="59" t="s">
        <v>33</v>
      </c>
      <c r="AC29" s="59" t="s">
        <v>34</v>
      </c>
      <c r="AD29" s="59" t="s">
        <v>35</v>
      </c>
      <c r="AE29" s="59" t="s">
        <v>36</v>
      </c>
      <c r="AF29" s="59" t="s">
        <v>37</v>
      </c>
      <c r="AG29" s="59" t="s">
        <v>38</v>
      </c>
      <c r="AH29" s="59" t="s">
        <v>39</v>
      </c>
      <c r="AI29" s="59" t="s">
        <v>40</v>
      </c>
      <c r="AJ29" s="59" t="s">
        <v>41</v>
      </c>
      <c r="AK29" s="59" t="s">
        <v>42</v>
      </c>
      <c r="AL29" s="59" t="s">
        <v>43</v>
      </c>
      <c r="AM29" s="59" t="s">
        <v>44</v>
      </c>
      <c r="AN29" s="59" t="s">
        <v>45</v>
      </c>
      <c r="AO29" s="59" t="s">
        <v>46</v>
      </c>
      <c r="AP29" s="59" t="s">
        <v>47</v>
      </c>
      <c r="AQ29" s="59" t="s">
        <v>48</v>
      </c>
      <c r="AR29" s="59" t="s">
        <v>49</v>
      </c>
      <c r="AS29" s="59" t="s">
        <v>50</v>
      </c>
      <c r="AT29" s="59" t="s">
        <v>51</v>
      </c>
      <c r="AU29" s="59" t="s">
        <v>52</v>
      </c>
      <c r="AV29" s="59" t="s">
        <v>53</v>
      </c>
      <c r="AW29" s="59" t="s">
        <v>54</v>
      </c>
      <c r="AX29" s="59" t="s">
        <v>55</v>
      </c>
      <c r="AY29" s="59" t="s">
        <v>56</v>
      </c>
      <c r="AZ29" s="59" t="s">
        <v>57</v>
      </c>
      <c r="BA29" s="59" t="s">
        <v>58</v>
      </c>
      <c r="BB29" s="59" t="s">
        <v>59</v>
      </c>
      <c r="BC29" s="59" t="s">
        <v>60</v>
      </c>
      <c r="BD29" s="59" t="s">
        <v>61</v>
      </c>
      <c r="BE29" s="59" t="s">
        <v>62</v>
      </c>
      <c r="BF29" s="59" t="s">
        <v>63</v>
      </c>
      <c r="BG29" s="59" t="s">
        <v>64</v>
      </c>
      <c r="BH29" s="59" t="s">
        <v>65</v>
      </c>
      <c r="BI29" s="59" t="s">
        <v>66</v>
      </c>
      <c r="BJ29" s="59" t="s">
        <v>67</v>
      </c>
      <c r="BK29" s="59" t="s">
        <v>68</v>
      </c>
      <c r="BL29" s="59" t="s">
        <v>69</v>
      </c>
      <c r="BM29" s="59" t="s">
        <v>70</v>
      </c>
      <c r="BN29" s="59" t="s">
        <v>71</v>
      </c>
      <c r="BO29" s="59" t="s">
        <v>72</v>
      </c>
      <c r="BP29" s="59" t="s">
        <v>73</v>
      </c>
      <c r="BQ29" s="59" t="s">
        <v>74</v>
      </c>
      <c r="BR29" s="59" t="s">
        <v>75</v>
      </c>
      <c r="BS29" s="59" t="s">
        <v>76</v>
      </c>
      <c r="BT29" s="59" t="s">
        <v>77</v>
      </c>
      <c r="BU29" s="59" t="s">
        <v>78</v>
      </c>
      <c r="BV29" s="59" t="s">
        <v>79</v>
      </c>
      <c r="BW29" s="59" t="s">
        <v>80</v>
      </c>
      <c r="BX29" s="59" t="s">
        <v>81</v>
      </c>
      <c r="BY29" s="59" t="s">
        <v>82</v>
      </c>
      <c r="BZ29" s="59" t="s">
        <v>83</v>
      </c>
      <c r="CA29" s="59" t="s">
        <v>84</v>
      </c>
      <c r="CB29" s="59" t="s">
        <v>85</v>
      </c>
      <c r="CC29" s="59" t="s">
        <v>86</v>
      </c>
      <c r="CD29" s="59" t="s">
        <v>87</v>
      </c>
      <c r="CE29" s="59" t="s">
        <v>88</v>
      </c>
      <c r="CF29" s="59" t="s">
        <v>89</v>
      </c>
      <c r="CG29" s="59" t="s">
        <v>90</v>
      </c>
      <c r="CH29" s="59" t="s">
        <v>91</v>
      </c>
      <c r="CI29" s="59" t="s">
        <v>92</v>
      </c>
      <c r="CJ29" s="59" t="s">
        <v>93</v>
      </c>
      <c r="CK29" s="59" t="s">
        <v>94</v>
      </c>
      <c r="CL29" s="59" t="s">
        <v>95</v>
      </c>
      <c r="CM29" s="59" t="s">
        <v>96</v>
      </c>
      <c r="CN29" s="59" t="s">
        <v>97</v>
      </c>
      <c r="CO29" s="60" t="s">
        <v>98</v>
      </c>
    </row>
    <row r="30" spans="1:93" ht="15" x14ac:dyDescent="0.2">
      <c r="A30" s="160" t="s">
        <v>125</v>
      </c>
      <c r="B30" s="61"/>
      <c r="C30" s="19"/>
      <c r="D30" s="19" t="s">
        <v>104</v>
      </c>
      <c r="E30" s="21" t="s">
        <v>126</v>
      </c>
      <c r="F30" s="21"/>
      <c r="G30" s="19" t="s">
        <v>111</v>
      </c>
      <c r="H30" s="62"/>
      <c r="I30" s="63"/>
      <c r="J30" s="22"/>
      <c r="K30" s="23"/>
      <c r="L30" s="23"/>
      <c r="M30" s="23"/>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5"/>
    </row>
    <row r="31" spans="1:93" ht="15" x14ac:dyDescent="0.2">
      <c r="A31" s="168"/>
      <c r="B31" s="64"/>
      <c r="C31" s="27"/>
      <c r="D31" s="27" t="s">
        <v>104</v>
      </c>
      <c r="E31" s="29" t="s">
        <v>126</v>
      </c>
      <c r="F31" s="29"/>
      <c r="G31" s="27" t="s">
        <v>127</v>
      </c>
      <c r="H31" s="65"/>
      <c r="I31" s="66"/>
      <c r="J31" s="30"/>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128</v>
      </c>
      <c r="F32" s="27"/>
      <c r="G32" s="27" t="s">
        <v>111</v>
      </c>
      <c r="H32" s="67"/>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129</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130</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131</v>
      </c>
      <c r="F35" s="27"/>
      <c r="G35" s="27" t="s">
        <v>111</v>
      </c>
      <c r="H35" s="65"/>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132</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133</v>
      </c>
      <c r="F37" s="27"/>
      <c r="G37" s="27" t="s">
        <v>111</v>
      </c>
      <c r="H37" s="65"/>
      <c r="I37" s="68"/>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134</v>
      </c>
      <c r="F38" s="27"/>
      <c r="G38" s="27" t="s">
        <v>111</v>
      </c>
      <c r="H38" s="67"/>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68"/>
      <c r="B39" s="64"/>
      <c r="C39" s="27"/>
      <c r="D39" s="27" t="s">
        <v>109</v>
      </c>
      <c r="E39" s="27" t="s">
        <v>135</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136</v>
      </c>
      <c r="F40" s="27"/>
      <c r="G40" s="27" t="s">
        <v>111</v>
      </c>
      <c r="H40" s="69"/>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137</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138</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68"/>
      <c r="B43" s="64"/>
      <c r="C43" s="27"/>
      <c r="D43" s="27" t="s">
        <v>109</v>
      </c>
      <c r="E43" s="27" t="s">
        <v>139</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ht="28.5" x14ac:dyDescent="0.2">
      <c r="A44" s="168"/>
      <c r="B44" s="64"/>
      <c r="C44" s="27"/>
      <c r="D44" s="27" t="s">
        <v>109</v>
      </c>
      <c r="E44" s="27" t="s">
        <v>140</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141</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142</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143</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144</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145</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146</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147</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148</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149</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150</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151</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152</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153</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154</v>
      </c>
      <c r="F58" s="27"/>
      <c r="G58" s="27" t="s">
        <v>111</v>
      </c>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155</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156</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157</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158</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109</v>
      </c>
      <c r="E63" s="27" t="s">
        <v>159</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64"/>
      <c r="C64" s="27"/>
      <c r="D64" s="27" t="s">
        <v>160</v>
      </c>
      <c r="E64" s="27"/>
      <c r="F64" s="27"/>
      <c r="G64" s="27"/>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68"/>
      <c r="B65" s="70"/>
      <c r="C65" s="32"/>
      <c r="D65" s="27" t="s">
        <v>161</v>
      </c>
      <c r="E65" s="27"/>
      <c r="F65" s="32"/>
      <c r="G65" s="32"/>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ht="15" thickBot="1" x14ac:dyDescent="0.25">
      <c r="A66" s="169"/>
      <c r="B66" s="71"/>
      <c r="C66" s="72"/>
      <c r="D66" s="73" t="s">
        <v>162</v>
      </c>
      <c r="E66" s="73"/>
      <c r="F66" s="72"/>
      <c r="G66" s="72"/>
      <c r="H66" s="74"/>
      <c r="I66" s="74"/>
      <c r="J66" s="74"/>
      <c r="K66" s="74"/>
      <c r="L66" s="74"/>
      <c r="M66" s="74"/>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42"/>
    </row>
    <row r="68" spans="1:93" ht="15" thickBot="1" x14ac:dyDescent="0.25"/>
    <row r="69" spans="1:93" ht="15" thickBot="1" x14ac:dyDescent="0.25">
      <c r="A69" s="75" t="s">
        <v>1</v>
      </c>
      <c r="B69" s="4" t="e">
        <f>#REF!</f>
        <v>#REF!</v>
      </c>
      <c r="C69" s="75" t="s">
        <v>3</v>
      </c>
      <c r="D69" s="76"/>
    </row>
    <row r="70" spans="1:93" ht="15" thickBot="1" x14ac:dyDescent="0.25">
      <c r="A70" s="9"/>
      <c r="B70" s="9"/>
      <c r="C70" s="9"/>
      <c r="D70" s="9"/>
    </row>
    <row r="71" spans="1:93" ht="15.75" thickBot="1" x14ac:dyDescent="0.25">
      <c r="A71" s="158" t="s">
        <v>163</v>
      </c>
      <c r="B71" s="159"/>
      <c r="C71" s="77" t="s">
        <v>164</v>
      </c>
      <c r="D71" s="77" t="s">
        <v>164</v>
      </c>
      <c r="E71" s="78"/>
      <c r="F71" s="78"/>
      <c r="G71" s="78"/>
      <c r="H71" s="78"/>
      <c r="I71" s="78"/>
      <c r="J71" s="78"/>
      <c r="K71" s="79"/>
      <c r="L71" s="78"/>
    </row>
    <row r="72" spans="1:93" x14ac:dyDescent="0.2">
      <c r="A72" s="80" t="s">
        <v>165</v>
      </c>
      <c r="B72" s="81"/>
      <c r="C72" s="82"/>
      <c r="D72" s="43"/>
      <c r="E72" s="78"/>
      <c r="F72" s="78"/>
      <c r="G72" s="78"/>
      <c r="H72" s="78"/>
      <c r="I72" s="78"/>
      <c r="J72" s="78"/>
      <c r="K72" s="79"/>
      <c r="L72" s="78"/>
    </row>
    <row r="73" spans="1:93" x14ac:dyDescent="0.2">
      <c r="A73" s="83" t="s">
        <v>166</v>
      </c>
      <c r="B73" s="78" t="s">
        <v>167</v>
      </c>
      <c r="C73" s="84">
        <f>3.5%</f>
        <v>3.5000000000000003E-2</v>
      </c>
      <c r="D73" s="43"/>
      <c r="E73" s="78"/>
      <c r="F73" s="78"/>
      <c r="G73" s="78"/>
      <c r="H73" s="78"/>
      <c r="I73" s="78"/>
      <c r="J73" s="78"/>
      <c r="K73" s="79"/>
      <c r="L73" s="78"/>
    </row>
    <row r="74" spans="1:93" x14ac:dyDescent="0.2">
      <c r="A74" s="83" t="s">
        <v>168</v>
      </c>
      <c r="B74" s="78" t="s">
        <v>122</v>
      </c>
      <c r="C74" s="84">
        <v>2.92E-2</v>
      </c>
      <c r="D74" s="43"/>
      <c r="E74" s="78"/>
      <c r="F74" s="78"/>
      <c r="G74" s="78"/>
      <c r="H74" s="78"/>
      <c r="I74" s="78"/>
      <c r="J74" s="78"/>
      <c r="K74" s="79"/>
      <c r="L74" s="78"/>
    </row>
    <row r="75" spans="1:93" x14ac:dyDescent="0.2">
      <c r="A75" s="83" t="s">
        <v>169</v>
      </c>
      <c r="B75" s="78" t="s">
        <v>170</v>
      </c>
      <c r="C75" s="85">
        <v>5</v>
      </c>
      <c r="D75" s="43"/>
      <c r="E75" s="78"/>
      <c r="F75" s="78"/>
      <c r="G75" s="78"/>
      <c r="H75" s="78"/>
      <c r="I75" s="78"/>
      <c r="J75" s="78"/>
      <c r="K75" s="79"/>
      <c r="L75" s="78"/>
    </row>
    <row r="76" spans="1:93" x14ac:dyDescent="0.2">
      <c r="A76" s="83" t="s">
        <v>171</v>
      </c>
      <c r="B76" s="78" t="s">
        <v>172</v>
      </c>
      <c r="C76" s="86">
        <v>1000</v>
      </c>
      <c r="D76" s="43"/>
      <c r="E76" s="78"/>
      <c r="F76" s="78"/>
      <c r="G76" s="78"/>
      <c r="H76" s="78"/>
      <c r="I76" s="78"/>
      <c r="J76" s="78"/>
      <c r="K76" s="79"/>
      <c r="L76" s="78"/>
    </row>
    <row r="77" spans="1:93" x14ac:dyDescent="0.2">
      <c r="A77" s="87" t="s">
        <v>173</v>
      </c>
      <c r="B77" s="88" t="s">
        <v>174</v>
      </c>
      <c r="C77" s="89">
        <f>1/C75</f>
        <v>0.2</v>
      </c>
      <c r="D77" s="43"/>
      <c r="E77" s="78"/>
      <c r="F77" s="78"/>
      <c r="G77" s="78"/>
      <c r="H77" s="78"/>
      <c r="I77" s="78"/>
      <c r="J77" s="78"/>
      <c r="K77" s="79"/>
      <c r="L77" s="78"/>
    </row>
    <row r="78" spans="1:93" x14ac:dyDescent="0.2">
      <c r="A78" s="79"/>
      <c r="B78" s="78"/>
      <c r="C78" s="78"/>
      <c r="D78" s="78"/>
      <c r="E78" s="78"/>
      <c r="F78" s="78"/>
      <c r="G78" s="78"/>
      <c r="H78" s="78"/>
      <c r="I78" s="78"/>
      <c r="J78" s="78"/>
      <c r="K78" s="79"/>
      <c r="L78" s="78"/>
    </row>
    <row r="79" spans="1:93" ht="15" thickBot="1" x14ac:dyDescent="0.25">
      <c r="A79" s="79"/>
      <c r="B79" s="78"/>
      <c r="C79" s="78"/>
      <c r="D79" s="90">
        <v>1</v>
      </c>
      <c r="E79" s="90">
        <v>2</v>
      </c>
      <c r="F79" s="90">
        <v>3</v>
      </c>
      <c r="G79" s="90">
        <v>4</v>
      </c>
      <c r="H79" s="90">
        <v>5</v>
      </c>
      <c r="J79" s="78"/>
      <c r="K79" s="79"/>
      <c r="L79" s="78"/>
    </row>
    <row r="80" spans="1:93" x14ac:dyDescent="0.2">
      <c r="A80" s="91"/>
      <c r="B80" s="92"/>
      <c r="C80" s="92"/>
      <c r="D80" s="93" t="s">
        <v>175</v>
      </c>
      <c r="E80" s="93" t="s">
        <v>176</v>
      </c>
      <c r="F80" s="93" t="s">
        <v>177</v>
      </c>
      <c r="G80" s="93" t="s">
        <v>178</v>
      </c>
      <c r="H80" s="94" t="s">
        <v>179</v>
      </c>
      <c r="I80" s="78"/>
      <c r="J80" s="170" t="s">
        <v>180</v>
      </c>
      <c r="K80" s="171"/>
      <c r="L80" s="78"/>
    </row>
    <row r="81" spans="1:12" ht="15" thickBot="1" x14ac:dyDescent="0.25">
      <c r="A81" s="95" t="s">
        <v>181</v>
      </c>
      <c r="B81" s="96" t="s">
        <v>108</v>
      </c>
      <c r="C81" s="96"/>
      <c r="D81" s="97">
        <f>1/((1+$C$73)^(D79))</f>
        <v>0.96618357487922713</v>
      </c>
      <c r="E81" s="97">
        <f t="shared" ref="E81:H81" si="16">1/((1+$C$73)^(E79))</f>
        <v>0.93351070036640305</v>
      </c>
      <c r="F81" s="97">
        <f t="shared" si="16"/>
        <v>0.90194270566802237</v>
      </c>
      <c r="G81" s="97">
        <f t="shared" si="16"/>
        <v>0.87144222769857238</v>
      </c>
      <c r="H81" s="97">
        <f t="shared" si="16"/>
        <v>0.84197316685852419</v>
      </c>
      <c r="I81" s="78"/>
      <c r="J81" s="172" t="s">
        <v>182</v>
      </c>
      <c r="K81" s="173"/>
      <c r="L81" s="78"/>
    </row>
    <row r="82" spans="1:12" ht="15" thickBot="1" x14ac:dyDescent="0.25">
      <c r="A82" s="79"/>
      <c r="B82" s="78"/>
      <c r="C82" s="78"/>
      <c r="D82" s="78"/>
      <c r="E82" s="78"/>
      <c r="F82" s="78"/>
      <c r="G82" s="78"/>
      <c r="H82" s="78"/>
      <c r="I82" s="78"/>
      <c r="J82" s="98"/>
      <c r="K82" s="99"/>
      <c r="L82" s="78"/>
    </row>
    <row r="83" spans="1:12" x14ac:dyDescent="0.2">
      <c r="A83" s="100" t="s">
        <v>183</v>
      </c>
      <c r="B83" s="101"/>
      <c r="C83" s="101"/>
      <c r="D83" s="102"/>
      <c r="E83" s="102"/>
      <c r="F83" s="102"/>
      <c r="G83" s="102"/>
      <c r="H83" s="103"/>
      <c r="I83" s="78"/>
      <c r="J83" s="98"/>
      <c r="K83" s="99"/>
      <c r="L83" s="78"/>
    </row>
    <row r="84" spans="1:12" x14ac:dyDescent="0.2">
      <c r="A84" s="104"/>
      <c r="B84" s="105"/>
      <c r="C84" s="106" t="s">
        <v>184</v>
      </c>
      <c r="D84" s="107" t="s">
        <v>175</v>
      </c>
      <c r="E84" s="107" t="s">
        <v>176</v>
      </c>
      <c r="F84" s="107" t="s">
        <v>177</v>
      </c>
      <c r="G84" s="107" t="s">
        <v>178</v>
      </c>
      <c r="H84" s="108" t="s">
        <v>179</v>
      </c>
      <c r="I84" s="78"/>
      <c r="J84" s="98"/>
      <c r="K84" s="99"/>
      <c r="L84" s="78"/>
    </row>
    <row r="85" spans="1:12" x14ac:dyDescent="0.2">
      <c r="A85" s="98" t="s">
        <v>185</v>
      </c>
      <c r="B85" s="78" t="s">
        <v>117</v>
      </c>
      <c r="C85" s="109" t="s">
        <v>186</v>
      </c>
      <c r="D85" s="110">
        <f>C76</f>
        <v>1000</v>
      </c>
      <c r="E85" s="110">
        <f>D87</f>
        <v>800</v>
      </c>
      <c r="F85" s="110">
        <f>E87</f>
        <v>600</v>
      </c>
      <c r="G85" s="110">
        <f>F87</f>
        <v>400</v>
      </c>
      <c r="H85" s="111">
        <f>G87</f>
        <v>200</v>
      </c>
      <c r="I85" s="78"/>
      <c r="J85" s="174" t="s">
        <v>187</v>
      </c>
      <c r="K85" s="175"/>
      <c r="L85" s="78"/>
    </row>
    <row r="86" spans="1:12" x14ac:dyDescent="0.2">
      <c r="A86" s="98" t="s">
        <v>188</v>
      </c>
      <c r="B86" s="78" t="s">
        <v>119</v>
      </c>
      <c r="C86" s="109" t="s">
        <v>186</v>
      </c>
      <c r="D86" s="110">
        <f>$D$85*$C$77</f>
        <v>200</v>
      </c>
      <c r="E86" s="110">
        <f>$D$85*$C$77</f>
        <v>200</v>
      </c>
      <c r="F86" s="110">
        <f>$D$85*$C$77</f>
        <v>200</v>
      </c>
      <c r="G86" s="110">
        <f>$D$85*$C$77</f>
        <v>200</v>
      </c>
      <c r="H86" s="111">
        <f>$D$85*$C$77</f>
        <v>200</v>
      </c>
      <c r="I86" s="78"/>
      <c r="J86" s="176" t="s">
        <v>189</v>
      </c>
      <c r="K86" s="177"/>
      <c r="L86" s="78"/>
    </row>
    <row r="87" spans="1:12" x14ac:dyDescent="0.2">
      <c r="A87" s="98" t="s">
        <v>190</v>
      </c>
      <c r="B87" s="78" t="s">
        <v>120</v>
      </c>
      <c r="C87" s="109" t="s">
        <v>186</v>
      </c>
      <c r="D87" s="110">
        <f>D85-D86</f>
        <v>800</v>
      </c>
      <c r="E87" s="110">
        <f>E85-E86</f>
        <v>600</v>
      </c>
      <c r="F87" s="110">
        <f>F85-F86</f>
        <v>400</v>
      </c>
      <c r="G87" s="110">
        <f>G85-G86</f>
        <v>200</v>
      </c>
      <c r="H87" s="111">
        <f>H85-H86</f>
        <v>0</v>
      </c>
      <c r="I87" s="78"/>
      <c r="J87" s="145" t="s">
        <v>191</v>
      </c>
      <c r="K87" s="146"/>
      <c r="L87" s="78"/>
    </row>
    <row r="88" spans="1:12" x14ac:dyDescent="0.2">
      <c r="A88" s="98" t="s">
        <v>192</v>
      </c>
      <c r="B88" s="78" t="s">
        <v>121</v>
      </c>
      <c r="C88" s="109" t="s">
        <v>186</v>
      </c>
      <c r="D88" s="110">
        <f>AVERAGE(D85,D87)</f>
        <v>900</v>
      </c>
      <c r="E88" s="110">
        <f>AVERAGE(E85,E87)</f>
        <v>700</v>
      </c>
      <c r="F88" s="110">
        <f>AVERAGE(F85,F87)</f>
        <v>500</v>
      </c>
      <c r="G88" s="110">
        <f>AVERAGE(G85,G87)</f>
        <v>300</v>
      </c>
      <c r="H88" s="111">
        <f>AVERAGE(H85,H87)</f>
        <v>100</v>
      </c>
      <c r="I88" s="78"/>
      <c r="J88" s="145" t="s">
        <v>193</v>
      </c>
      <c r="K88" s="146"/>
      <c r="L88" s="78"/>
    </row>
    <row r="89" spans="1:12" x14ac:dyDescent="0.2">
      <c r="A89" s="98" t="s">
        <v>194</v>
      </c>
      <c r="B89" s="78" t="s">
        <v>106</v>
      </c>
      <c r="C89" s="109" t="s">
        <v>186</v>
      </c>
      <c r="D89" s="110">
        <f>(D88*($C$74))+D86</f>
        <v>226.28</v>
      </c>
      <c r="E89" s="110">
        <f>(E88*($C$74))+E86</f>
        <v>220.44</v>
      </c>
      <c r="F89" s="110">
        <f>(F88*($C$74))+F86</f>
        <v>214.6</v>
      </c>
      <c r="G89" s="110">
        <f>(G88*($C$74))+G86</f>
        <v>208.76</v>
      </c>
      <c r="H89" s="111">
        <f>(H88*($C$74))+H86</f>
        <v>202.92</v>
      </c>
      <c r="I89" s="78"/>
      <c r="J89" s="147" t="s">
        <v>195</v>
      </c>
      <c r="K89" s="148"/>
      <c r="L89" s="78"/>
    </row>
    <row r="90" spans="1:12" x14ac:dyDescent="0.2">
      <c r="A90" s="98" t="s">
        <v>196</v>
      </c>
      <c r="B90" s="78" t="s">
        <v>197</v>
      </c>
      <c r="C90" s="109" t="s">
        <v>186</v>
      </c>
      <c r="D90" s="110">
        <f>D89*D81</f>
        <v>218.62801932367151</v>
      </c>
      <c r="E90" s="110">
        <f>E89*E81</f>
        <v>205.78309878876988</v>
      </c>
      <c r="F90" s="110">
        <f>F89*F81</f>
        <v>193.55690463635759</v>
      </c>
      <c r="G90" s="110">
        <f>G89*G81</f>
        <v>181.92227945435397</v>
      </c>
      <c r="H90" s="111">
        <f>H89*H81</f>
        <v>170.85319501893173</v>
      </c>
      <c r="I90" s="78"/>
      <c r="J90" s="147" t="s">
        <v>198</v>
      </c>
      <c r="K90" s="148"/>
      <c r="L90" s="78"/>
    </row>
    <row r="91" spans="1:12" x14ac:dyDescent="0.2">
      <c r="A91" s="98"/>
      <c r="B91" s="78"/>
      <c r="C91" s="109"/>
      <c r="D91" s="110"/>
      <c r="E91" s="110"/>
      <c r="F91" s="110"/>
      <c r="G91" s="110"/>
      <c r="H91" s="111"/>
      <c r="I91" s="78"/>
      <c r="J91" s="98"/>
      <c r="K91" s="99"/>
      <c r="L91" s="78"/>
    </row>
    <row r="92" spans="1:12" x14ac:dyDescent="0.2">
      <c r="A92" s="98" t="s">
        <v>199</v>
      </c>
      <c r="B92" s="112" t="s">
        <v>200</v>
      </c>
      <c r="C92" s="113" t="s">
        <v>186</v>
      </c>
      <c r="D92" s="114">
        <f>SUM(D90:H90)</f>
        <v>970.74349722208467</v>
      </c>
      <c r="E92" s="110"/>
      <c r="F92" s="110"/>
      <c r="G92" s="110"/>
      <c r="H92" s="111"/>
      <c r="I92" s="78"/>
      <c r="J92" s="147" t="s">
        <v>201</v>
      </c>
      <c r="K92" s="148"/>
      <c r="L92" s="78"/>
    </row>
    <row r="93" spans="1:12" ht="15" thickBot="1" x14ac:dyDescent="0.25">
      <c r="A93" s="115"/>
      <c r="B93" s="96"/>
      <c r="C93" s="116"/>
      <c r="D93" s="96"/>
      <c r="E93" s="96"/>
      <c r="F93" s="96"/>
      <c r="G93" s="96"/>
      <c r="H93" s="117"/>
      <c r="I93" s="78"/>
      <c r="J93" s="95"/>
      <c r="K93" s="117"/>
      <c r="L93" s="78"/>
    </row>
    <row r="94" spans="1:12" x14ac:dyDescent="0.2">
      <c r="A94" s="79"/>
      <c r="B94" s="78"/>
      <c r="C94" s="78"/>
      <c r="D94" s="78"/>
      <c r="E94" s="78"/>
      <c r="F94" s="78"/>
      <c r="G94" s="78"/>
      <c r="H94" s="78"/>
      <c r="I94" s="78"/>
      <c r="J94" s="79"/>
      <c r="K94" s="78"/>
      <c r="L94" s="78"/>
    </row>
    <row r="95" spans="1:12" ht="15" thickBot="1" x14ac:dyDescent="0.25">
      <c r="A95" s="79"/>
      <c r="B95" s="78"/>
      <c r="C95" s="78"/>
      <c r="D95" s="78"/>
      <c r="E95" s="78"/>
      <c r="F95" s="78"/>
      <c r="G95" s="78"/>
      <c r="H95" s="78"/>
      <c r="I95" s="78"/>
      <c r="J95" s="79"/>
      <c r="K95" s="78"/>
      <c r="L95" s="78"/>
    </row>
    <row r="96" spans="1:12" x14ac:dyDescent="0.2">
      <c r="A96" s="149" t="s">
        <v>202</v>
      </c>
      <c r="B96" s="150"/>
      <c r="C96" s="150"/>
      <c r="D96" s="150"/>
      <c r="E96" s="150"/>
      <c r="F96" s="150"/>
      <c r="G96" s="150"/>
      <c r="H96" s="151"/>
      <c r="I96" s="78"/>
      <c r="J96" s="79"/>
      <c r="K96" s="78"/>
      <c r="L96" s="78"/>
    </row>
    <row r="97" spans="1:12" x14ac:dyDescent="0.2">
      <c r="A97" s="152"/>
      <c r="B97" s="153"/>
      <c r="C97" s="153"/>
      <c r="D97" s="153"/>
      <c r="E97" s="153"/>
      <c r="F97" s="153"/>
      <c r="G97" s="153"/>
      <c r="H97" s="154"/>
      <c r="J97" s="78"/>
      <c r="K97" s="79"/>
      <c r="L97" s="78"/>
    </row>
    <row r="98" spans="1:12" x14ac:dyDescent="0.2">
      <c r="A98" s="152"/>
      <c r="B98" s="153"/>
      <c r="C98" s="153"/>
      <c r="D98" s="153"/>
      <c r="E98" s="153"/>
      <c r="F98" s="153"/>
      <c r="G98" s="153"/>
      <c r="H98" s="154"/>
    </row>
    <row r="99" spans="1:12" x14ac:dyDescent="0.2">
      <c r="A99" s="152"/>
      <c r="B99" s="153"/>
      <c r="C99" s="153"/>
      <c r="D99" s="153"/>
      <c r="E99" s="153"/>
      <c r="F99" s="153"/>
      <c r="G99" s="153"/>
      <c r="H99" s="154"/>
    </row>
    <row r="100" spans="1:12" x14ac:dyDescent="0.2">
      <c r="A100" s="152"/>
      <c r="B100" s="153"/>
      <c r="C100" s="153"/>
      <c r="D100" s="153"/>
      <c r="E100" s="153"/>
      <c r="F100" s="153"/>
      <c r="G100" s="153"/>
      <c r="H100" s="154"/>
    </row>
    <row r="101" spans="1:12" x14ac:dyDescent="0.2">
      <c r="A101" s="152"/>
      <c r="B101" s="153"/>
      <c r="C101" s="153"/>
      <c r="D101" s="153"/>
      <c r="E101" s="153"/>
      <c r="F101" s="153"/>
      <c r="G101" s="153"/>
      <c r="H101" s="154"/>
    </row>
    <row r="102" spans="1:12" x14ac:dyDescent="0.2">
      <c r="A102" s="152"/>
      <c r="B102" s="153"/>
      <c r="C102" s="153"/>
      <c r="D102" s="153"/>
      <c r="E102" s="153"/>
      <c r="F102" s="153"/>
      <c r="G102" s="153"/>
      <c r="H102" s="154"/>
    </row>
    <row r="103" spans="1:12" x14ac:dyDescent="0.2">
      <c r="A103" s="152"/>
      <c r="B103" s="153"/>
      <c r="C103" s="153"/>
      <c r="D103" s="153"/>
      <c r="E103" s="153"/>
      <c r="F103" s="153"/>
      <c r="G103" s="153"/>
      <c r="H103" s="154"/>
    </row>
    <row r="104" spans="1:12" x14ac:dyDescent="0.2">
      <c r="A104" s="152"/>
      <c r="B104" s="153"/>
      <c r="C104" s="153"/>
      <c r="D104" s="153"/>
      <c r="E104" s="153"/>
      <c r="F104" s="153"/>
      <c r="G104" s="153"/>
      <c r="H104" s="154"/>
    </row>
    <row r="105" spans="1:12" x14ac:dyDescent="0.2">
      <c r="A105" s="152"/>
      <c r="B105" s="153"/>
      <c r="C105" s="153"/>
      <c r="D105" s="153"/>
      <c r="E105" s="153"/>
      <c r="F105" s="153"/>
      <c r="G105" s="153"/>
      <c r="H105" s="154"/>
    </row>
    <row r="106" spans="1:12" x14ac:dyDescent="0.2">
      <c r="A106" s="152"/>
      <c r="B106" s="153"/>
      <c r="C106" s="153"/>
      <c r="D106" s="153"/>
      <c r="E106" s="153"/>
      <c r="F106" s="153"/>
      <c r="G106" s="153"/>
      <c r="H106" s="154"/>
    </row>
    <row r="107" spans="1:12" x14ac:dyDescent="0.2">
      <c r="A107" s="152"/>
      <c r="B107" s="153"/>
      <c r="C107" s="153"/>
      <c r="D107" s="153"/>
      <c r="E107" s="153"/>
      <c r="F107" s="153"/>
      <c r="G107" s="153"/>
      <c r="H107" s="154"/>
    </row>
    <row r="108" spans="1:12" x14ac:dyDescent="0.2">
      <c r="A108" s="152"/>
      <c r="B108" s="153"/>
      <c r="C108" s="153"/>
      <c r="D108" s="153"/>
      <c r="E108" s="153"/>
      <c r="F108" s="153"/>
      <c r="G108" s="153"/>
      <c r="H108" s="154"/>
    </row>
    <row r="109" spans="1:12" x14ac:dyDescent="0.2">
      <c r="A109" s="152"/>
      <c r="B109" s="153"/>
      <c r="C109" s="153"/>
      <c r="D109" s="153"/>
      <c r="E109" s="153"/>
      <c r="F109" s="153"/>
      <c r="G109" s="153"/>
      <c r="H109" s="154"/>
    </row>
    <row r="110" spans="1:12" x14ac:dyDescent="0.2">
      <c r="A110" s="152"/>
      <c r="B110" s="153"/>
      <c r="C110" s="153"/>
      <c r="D110" s="153"/>
      <c r="E110" s="153"/>
      <c r="F110" s="153"/>
      <c r="G110" s="153"/>
      <c r="H110" s="154"/>
    </row>
    <row r="111" spans="1:12" x14ac:dyDescent="0.2">
      <c r="A111" s="152"/>
      <c r="B111" s="153"/>
      <c r="C111" s="153"/>
      <c r="D111" s="153"/>
      <c r="E111" s="153"/>
      <c r="F111" s="153"/>
      <c r="G111" s="153"/>
      <c r="H111" s="154"/>
    </row>
    <row r="112" spans="1:12"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x14ac:dyDescent="0.2">
      <c r="A119" s="152"/>
      <c r="B119" s="153"/>
      <c r="C119" s="153"/>
      <c r="D119" s="153"/>
      <c r="E119" s="153"/>
      <c r="F119" s="153"/>
      <c r="G119" s="153"/>
      <c r="H119" s="154"/>
    </row>
    <row r="120" spans="1:8" ht="15" thickBot="1" x14ac:dyDescent="0.25">
      <c r="A120" s="155"/>
      <c r="B120" s="156"/>
      <c r="C120" s="156"/>
      <c r="D120" s="156"/>
      <c r="E120" s="156"/>
      <c r="F120" s="156"/>
      <c r="G120" s="156"/>
      <c r="H120" s="157"/>
    </row>
  </sheetData>
  <mergeCells count="17">
    <mergeCell ref="J87:K87"/>
    <mergeCell ref="A5:B5"/>
    <mergeCell ref="A7:A15"/>
    <mergeCell ref="H15:L15"/>
    <mergeCell ref="H17:L17"/>
    <mergeCell ref="A28:B28"/>
    <mergeCell ref="A30:A66"/>
    <mergeCell ref="A71:B71"/>
    <mergeCell ref="J80:K80"/>
    <mergeCell ref="J81:K81"/>
    <mergeCell ref="J85:K85"/>
    <mergeCell ref="J86:K86"/>
    <mergeCell ref="J88:K88"/>
    <mergeCell ref="J89:K89"/>
    <mergeCell ref="J90:K90"/>
    <mergeCell ref="J92:K92"/>
    <mergeCell ref="A96:H120"/>
  </mergeCells>
  <dataValidations disablePrompts="1" count="4">
    <dataValidation type="list" allowBlank="1" showInputMessage="1" showErrorMessage="1" sqref="E64:E66 D30:D66 D12:D13 D16:D28" xr:uid="{37BBD92C-1EBE-4093-956C-43B88B5E05FD}">
      <formula1>Variables</formula1>
    </dataValidation>
    <dataValidation type="list" allowBlank="1" showInputMessage="1" showErrorMessage="1" sqref="G30:G64 G12:G13 G16:G18 G25:G28" xr:uid="{88ECF202-8988-436C-86A9-814A9EA4292D}">
      <formula1>"Fixed,Variable"</formula1>
    </dataValidation>
    <dataValidation type="list" allowBlank="1" showInputMessage="1" showErrorMessage="1" sqref="E32:F46" xr:uid="{457F8646-4E2B-4214-A8B1-9D0C446285F0}">
      <formula1>INDIRECT(IFERROR(RIGHT($B32,LEN($B32)-FIND(" ",$B32)),$B32)&amp;"Subs")</formula1>
    </dataValidation>
    <dataValidation type="list" allowBlank="1" showInputMessage="1" showErrorMessage="1" sqref="E30:F31" xr:uid="{6AA0D6B7-10DB-4B27-9DB1-33FD4BB0E60F}">
      <formula1>INDIRECT(IFERROR(RIGHT(#REF!,LEN(#REF!)-FIND(" ",#REF!)),#REF!)&amp;"Subs")</formula1>
    </dataValidation>
  </dataValidations>
  <hyperlinks>
    <hyperlink ref="F3" location="'TITLE PAGE'!A1" display="Back to title page" xr:uid="{F1F9311A-15AF-4DE4-9231-2A6DB6E3669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30581-B888-41EF-84BD-420959EE2E5B}">
  <sheetPr codeName="Sheet1"/>
  <dimension ref="A1:CO120"/>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
      <c r="A8" s="161"/>
      <c r="B8" s="137" t="s">
        <v>203</v>
      </c>
      <c r="C8" s="138" t="s">
        <v>204</v>
      </c>
      <c r="D8" s="27" t="s">
        <v>104</v>
      </c>
      <c r="E8" s="28"/>
      <c r="F8" s="28"/>
      <c r="G8" s="29" t="s">
        <v>105</v>
      </c>
      <c r="H8" s="30"/>
      <c r="I8" s="31"/>
      <c r="J8" s="31"/>
      <c r="K8" s="31"/>
      <c r="L8" s="31"/>
      <c r="M8" s="32"/>
      <c r="N8" s="118">
        <v>1.035101</v>
      </c>
      <c r="O8" s="118">
        <v>1.035101</v>
      </c>
      <c r="P8" s="118">
        <v>1.035101</v>
      </c>
      <c r="Q8" s="118">
        <v>1.035101</v>
      </c>
      <c r="R8" s="118">
        <v>1.035101</v>
      </c>
      <c r="S8" s="118">
        <v>0.93486659999999999</v>
      </c>
      <c r="T8" s="118">
        <v>0.93486659999999999</v>
      </c>
      <c r="U8" s="118">
        <v>0.93486659999999999</v>
      </c>
      <c r="V8" s="118">
        <v>0.93486659999999999</v>
      </c>
      <c r="W8" s="118">
        <v>0.93486659999999999</v>
      </c>
      <c r="X8" s="118">
        <v>0.87170000000000003</v>
      </c>
      <c r="Y8" s="118">
        <v>0.87170000000000003</v>
      </c>
      <c r="Z8" s="118">
        <v>0.87170000000000003</v>
      </c>
      <c r="AA8" s="118">
        <v>0.87170000000000003</v>
      </c>
      <c r="AB8" s="118">
        <v>0.87170000000000003</v>
      </c>
      <c r="AC8" s="118">
        <v>0.82537780000000005</v>
      </c>
      <c r="AD8" s="118">
        <v>0.82537780000000005</v>
      </c>
      <c r="AE8" s="118">
        <v>0.82537780000000005</v>
      </c>
      <c r="AF8" s="118">
        <v>0.82537780000000005</v>
      </c>
      <c r="AG8" s="118">
        <v>0.82537780000000005</v>
      </c>
      <c r="AH8" s="118">
        <v>0.79168879999999997</v>
      </c>
      <c r="AI8" s="118">
        <v>0.79168879999999997</v>
      </c>
      <c r="AJ8" s="118">
        <v>0.79168879999999997</v>
      </c>
      <c r="AK8" s="118">
        <v>0.79168879999999997</v>
      </c>
      <c r="AL8" s="118">
        <v>0.79168879999999997</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2"/>
      <c r="N9" s="130">
        <f>N24</f>
        <v>0</v>
      </c>
      <c r="O9" s="130">
        <f t="shared" ref="O9:BP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ref="BQ9" si="1">BQ24</f>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2"/>
      <c r="N10" s="131">
        <f>$E$10</f>
        <v>3.5000000000000003E-2</v>
      </c>
      <c r="O10" s="131">
        <f t="shared" ref="O10:BQ10" si="2">$E$10</f>
        <v>3.5000000000000003E-2</v>
      </c>
      <c r="P10" s="131">
        <f t="shared" si="2"/>
        <v>3.5000000000000003E-2</v>
      </c>
      <c r="Q10" s="131">
        <f t="shared" si="2"/>
        <v>3.5000000000000003E-2</v>
      </c>
      <c r="R10" s="131">
        <f t="shared" si="2"/>
        <v>3.5000000000000003E-2</v>
      </c>
      <c r="S10" s="131">
        <f t="shared" si="2"/>
        <v>3.5000000000000003E-2</v>
      </c>
      <c r="T10" s="131">
        <f t="shared" si="2"/>
        <v>3.5000000000000003E-2</v>
      </c>
      <c r="U10" s="131">
        <f t="shared" si="2"/>
        <v>3.5000000000000003E-2</v>
      </c>
      <c r="V10" s="131">
        <f t="shared" si="2"/>
        <v>3.5000000000000003E-2</v>
      </c>
      <c r="W10" s="131">
        <f t="shared" si="2"/>
        <v>3.5000000000000003E-2</v>
      </c>
      <c r="X10" s="131">
        <f t="shared" si="2"/>
        <v>3.5000000000000003E-2</v>
      </c>
      <c r="Y10" s="131">
        <f t="shared" si="2"/>
        <v>3.5000000000000003E-2</v>
      </c>
      <c r="Z10" s="131">
        <f t="shared" si="2"/>
        <v>3.5000000000000003E-2</v>
      </c>
      <c r="AA10" s="131">
        <f t="shared" si="2"/>
        <v>3.5000000000000003E-2</v>
      </c>
      <c r="AB10" s="131">
        <f t="shared" si="2"/>
        <v>3.5000000000000003E-2</v>
      </c>
      <c r="AC10" s="131">
        <f t="shared" si="2"/>
        <v>3.5000000000000003E-2</v>
      </c>
      <c r="AD10" s="131">
        <f t="shared" si="2"/>
        <v>3.5000000000000003E-2</v>
      </c>
      <c r="AE10" s="131">
        <f t="shared" si="2"/>
        <v>3.5000000000000003E-2</v>
      </c>
      <c r="AF10" s="131">
        <f t="shared" si="2"/>
        <v>3.5000000000000003E-2</v>
      </c>
      <c r="AG10" s="131">
        <f t="shared" si="2"/>
        <v>3.5000000000000003E-2</v>
      </c>
      <c r="AH10" s="131">
        <f t="shared" si="2"/>
        <v>3.5000000000000003E-2</v>
      </c>
      <c r="AI10" s="131">
        <f t="shared" si="2"/>
        <v>3.5000000000000003E-2</v>
      </c>
      <c r="AJ10" s="131">
        <f t="shared" si="2"/>
        <v>3.5000000000000003E-2</v>
      </c>
      <c r="AK10" s="131">
        <f t="shared" si="2"/>
        <v>3.5000000000000003E-2</v>
      </c>
      <c r="AL10" s="131">
        <f t="shared" si="2"/>
        <v>3.5000000000000003E-2</v>
      </c>
      <c r="AM10" s="131">
        <f t="shared" si="2"/>
        <v>3.5000000000000003E-2</v>
      </c>
      <c r="AN10" s="131">
        <f t="shared" si="2"/>
        <v>3.5000000000000003E-2</v>
      </c>
      <c r="AO10" s="131">
        <f t="shared" si="2"/>
        <v>3.5000000000000003E-2</v>
      </c>
      <c r="AP10" s="131">
        <f t="shared" si="2"/>
        <v>3.5000000000000003E-2</v>
      </c>
      <c r="AQ10" s="131">
        <f t="shared" si="2"/>
        <v>3.5000000000000003E-2</v>
      </c>
      <c r="AR10" s="131">
        <f t="shared" si="2"/>
        <v>3.5000000000000003E-2</v>
      </c>
      <c r="AS10" s="131">
        <f t="shared" si="2"/>
        <v>3.5000000000000003E-2</v>
      </c>
      <c r="AT10" s="131">
        <f t="shared" si="2"/>
        <v>3.5000000000000003E-2</v>
      </c>
      <c r="AU10" s="131">
        <f t="shared" si="2"/>
        <v>3.5000000000000003E-2</v>
      </c>
      <c r="AV10" s="131">
        <f t="shared" si="2"/>
        <v>3.5000000000000003E-2</v>
      </c>
      <c r="AW10" s="131">
        <f t="shared" si="2"/>
        <v>3.5000000000000003E-2</v>
      </c>
      <c r="AX10" s="131">
        <f t="shared" si="2"/>
        <v>3.5000000000000003E-2</v>
      </c>
      <c r="AY10" s="131">
        <f t="shared" si="2"/>
        <v>3.5000000000000003E-2</v>
      </c>
      <c r="AZ10" s="131">
        <f t="shared" si="2"/>
        <v>3.5000000000000003E-2</v>
      </c>
      <c r="BA10" s="131">
        <f t="shared" si="2"/>
        <v>3.5000000000000003E-2</v>
      </c>
      <c r="BB10" s="131">
        <f t="shared" si="2"/>
        <v>3.5000000000000003E-2</v>
      </c>
      <c r="BC10" s="131">
        <f t="shared" si="2"/>
        <v>3.5000000000000003E-2</v>
      </c>
      <c r="BD10" s="131">
        <f t="shared" si="2"/>
        <v>3.5000000000000003E-2</v>
      </c>
      <c r="BE10" s="131">
        <f t="shared" si="2"/>
        <v>3.5000000000000003E-2</v>
      </c>
      <c r="BF10" s="131">
        <f t="shared" si="2"/>
        <v>3.5000000000000003E-2</v>
      </c>
      <c r="BG10" s="131">
        <f t="shared" si="2"/>
        <v>3.5000000000000003E-2</v>
      </c>
      <c r="BH10" s="131">
        <f t="shared" si="2"/>
        <v>3.5000000000000003E-2</v>
      </c>
      <c r="BI10" s="131">
        <f t="shared" si="2"/>
        <v>3.5000000000000003E-2</v>
      </c>
      <c r="BJ10" s="131">
        <f t="shared" si="2"/>
        <v>3.5000000000000003E-2</v>
      </c>
      <c r="BK10" s="131">
        <f t="shared" si="2"/>
        <v>3.5000000000000003E-2</v>
      </c>
      <c r="BL10" s="131">
        <f t="shared" si="2"/>
        <v>3.5000000000000003E-2</v>
      </c>
      <c r="BM10" s="131">
        <f t="shared" si="2"/>
        <v>3.5000000000000003E-2</v>
      </c>
      <c r="BN10" s="131">
        <f t="shared" si="2"/>
        <v>3.5000000000000003E-2</v>
      </c>
      <c r="BO10" s="131">
        <f t="shared" si="2"/>
        <v>3.5000000000000003E-2</v>
      </c>
      <c r="BP10" s="131">
        <f t="shared" si="2"/>
        <v>3.5000000000000003E-2</v>
      </c>
      <c r="BQ10" s="131">
        <f t="shared" si="2"/>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2"/>
      <c r="N11" s="132">
        <f>1/(1+N10)</f>
        <v>0.96618357487922713</v>
      </c>
      <c r="O11" s="132">
        <f t="shared" ref="O11:BP11" si="3">1/(1+O10)</f>
        <v>0.96618357487922713</v>
      </c>
      <c r="P11" s="132">
        <f t="shared" si="3"/>
        <v>0.96618357487922713</v>
      </c>
      <c r="Q11" s="132">
        <f t="shared" si="3"/>
        <v>0.96618357487922713</v>
      </c>
      <c r="R11" s="132">
        <f t="shared" si="3"/>
        <v>0.96618357487922713</v>
      </c>
      <c r="S11" s="132">
        <f t="shared" si="3"/>
        <v>0.96618357487922713</v>
      </c>
      <c r="T11" s="132">
        <f t="shared" si="3"/>
        <v>0.96618357487922713</v>
      </c>
      <c r="U11" s="132">
        <f t="shared" si="3"/>
        <v>0.96618357487922713</v>
      </c>
      <c r="V11" s="132">
        <f t="shared" si="3"/>
        <v>0.96618357487922713</v>
      </c>
      <c r="W11" s="132">
        <f t="shared" si="3"/>
        <v>0.96618357487922713</v>
      </c>
      <c r="X11" s="132">
        <f t="shared" si="3"/>
        <v>0.96618357487922713</v>
      </c>
      <c r="Y11" s="132">
        <f t="shared" si="3"/>
        <v>0.96618357487922713</v>
      </c>
      <c r="Z11" s="132">
        <f t="shared" si="3"/>
        <v>0.96618357487922713</v>
      </c>
      <c r="AA11" s="132">
        <f t="shared" si="3"/>
        <v>0.96618357487922713</v>
      </c>
      <c r="AB11" s="132">
        <f t="shared" si="3"/>
        <v>0.96618357487922713</v>
      </c>
      <c r="AC11" s="132">
        <f t="shared" si="3"/>
        <v>0.96618357487922713</v>
      </c>
      <c r="AD11" s="132">
        <f t="shared" si="3"/>
        <v>0.96618357487922713</v>
      </c>
      <c r="AE11" s="132">
        <f t="shared" si="3"/>
        <v>0.96618357487922713</v>
      </c>
      <c r="AF11" s="132">
        <f t="shared" si="3"/>
        <v>0.96618357487922713</v>
      </c>
      <c r="AG11" s="132">
        <f t="shared" si="3"/>
        <v>0.96618357487922713</v>
      </c>
      <c r="AH11" s="132">
        <f t="shared" si="3"/>
        <v>0.96618357487922713</v>
      </c>
      <c r="AI11" s="132">
        <f t="shared" si="3"/>
        <v>0.96618357487922713</v>
      </c>
      <c r="AJ11" s="132">
        <f t="shared" si="3"/>
        <v>0.96618357487922713</v>
      </c>
      <c r="AK11" s="132">
        <f t="shared" si="3"/>
        <v>0.96618357487922713</v>
      </c>
      <c r="AL11" s="132">
        <f t="shared" si="3"/>
        <v>0.96618357487922713</v>
      </c>
      <c r="AM11" s="132">
        <f t="shared" si="3"/>
        <v>0.96618357487922713</v>
      </c>
      <c r="AN11" s="132">
        <f t="shared" si="3"/>
        <v>0.96618357487922713</v>
      </c>
      <c r="AO11" s="132">
        <f t="shared" si="3"/>
        <v>0.96618357487922713</v>
      </c>
      <c r="AP11" s="132">
        <f t="shared" si="3"/>
        <v>0.96618357487922713</v>
      </c>
      <c r="AQ11" s="132">
        <f t="shared" si="3"/>
        <v>0.96618357487922713</v>
      </c>
      <c r="AR11" s="132">
        <f t="shared" si="3"/>
        <v>0.96618357487922713</v>
      </c>
      <c r="AS11" s="132">
        <f t="shared" si="3"/>
        <v>0.96618357487922713</v>
      </c>
      <c r="AT11" s="132">
        <f t="shared" si="3"/>
        <v>0.96618357487922713</v>
      </c>
      <c r="AU11" s="132">
        <f t="shared" si="3"/>
        <v>0.96618357487922713</v>
      </c>
      <c r="AV11" s="132">
        <f t="shared" si="3"/>
        <v>0.96618357487922713</v>
      </c>
      <c r="AW11" s="132">
        <f t="shared" si="3"/>
        <v>0.96618357487922713</v>
      </c>
      <c r="AX11" s="132">
        <f t="shared" si="3"/>
        <v>0.96618357487922713</v>
      </c>
      <c r="AY11" s="132">
        <f t="shared" si="3"/>
        <v>0.96618357487922713</v>
      </c>
      <c r="AZ11" s="132">
        <f t="shared" si="3"/>
        <v>0.96618357487922713</v>
      </c>
      <c r="BA11" s="132">
        <f t="shared" si="3"/>
        <v>0.96618357487922713</v>
      </c>
      <c r="BB11" s="132">
        <f t="shared" si="3"/>
        <v>0.96618357487922713</v>
      </c>
      <c r="BC11" s="132">
        <f t="shared" si="3"/>
        <v>0.96618357487922713</v>
      </c>
      <c r="BD11" s="132">
        <f t="shared" si="3"/>
        <v>0.96618357487922713</v>
      </c>
      <c r="BE11" s="132">
        <f t="shared" si="3"/>
        <v>0.96618357487922713</v>
      </c>
      <c r="BF11" s="132">
        <f t="shared" si="3"/>
        <v>0.96618357487922713</v>
      </c>
      <c r="BG11" s="132">
        <f t="shared" si="3"/>
        <v>0.96618357487922713</v>
      </c>
      <c r="BH11" s="132">
        <f t="shared" si="3"/>
        <v>0.96618357487922713</v>
      </c>
      <c r="BI11" s="132">
        <f t="shared" si="3"/>
        <v>0.96618357487922713</v>
      </c>
      <c r="BJ11" s="132">
        <f t="shared" si="3"/>
        <v>0.96618357487922713</v>
      </c>
      <c r="BK11" s="132">
        <f t="shared" si="3"/>
        <v>0.96618357487922713</v>
      </c>
      <c r="BL11" s="132">
        <f t="shared" si="3"/>
        <v>0.96618357487922713</v>
      </c>
      <c r="BM11" s="132">
        <f t="shared" si="3"/>
        <v>0.96618357487922713</v>
      </c>
      <c r="BN11" s="132">
        <f t="shared" si="3"/>
        <v>0.96618357487922713</v>
      </c>
      <c r="BO11" s="132">
        <f t="shared" si="3"/>
        <v>0.96618357487922713</v>
      </c>
      <c r="BP11" s="132">
        <f t="shared" si="3"/>
        <v>0.96618357487922713</v>
      </c>
      <c r="BQ11" s="132">
        <f t="shared" ref="BQ11" si="4">1/(1+BQ10)</f>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2"/>
      <c r="N14" s="41">
        <f>IF((N8+N9)*N11&lt;&gt;0,(N8+N9)*N11,"")</f>
        <v>1.0000975845410629</v>
      </c>
      <c r="O14" s="41">
        <f t="shared" ref="O14:BQ14" si="5">IF((O8+O9)*O11&lt;&gt;0,(O8+O9)*O11,"")</f>
        <v>1.0000975845410629</v>
      </c>
      <c r="P14" s="41">
        <f t="shared" si="5"/>
        <v>1.0000975845410629</v>
      </c>
      <c r="Q14" s="41">
        <f t="shared" si="5"/>
        <v>1.0000975845410629</v>
      </c>
      <c r="R14" s="41">
        <f t="shared" si="5"/>
        <v>1.0000975845410629</v>
      </c>
      <c r="S14" s="41">
        <f t="shared" si="5"/>
        <v>0.90325275362318846</v>
      </c>
      <c r="T14" s="41">
        <f t="shared" si="5"/>
        <v>0.90325275362318846</v>
      </c>
      <c r="U14" s="41">
        <f t="shared" si="5"/>
        <v>0.90325275362318846</v>
      </c>
      <c r="V14" s="41">
        <f t="shared" si="5"/>
        <v>0.90325275362318846</v>
      </c>
      <c r="W14" s="41">
        <f t="shared" si="5"/>
        <v>0.90325275362318846</v>
      </c>
      <c r="X14" s="41">
        <f t="shared" si="5"/>
        <v>0.84222222222222232</v>
      </c>
      <c r="Y14" s="41">
        <f t="shared" si="5"/>
        <v>0.84222222222222232</v>
      </c>
      <c r="Z14" s="41">
        <f t="shared" si="5"/>
        <v>0.84222222222222232</v>
      </c>
      <c r="AA14" s="41">
        <f t="shared" si="5"/>
        <v>0.84222222222222232</v>
      </c>
      <c r="AB14" s="41">
        <f>IF((AB8+AB9)*AB11&lt;&gt;0,(AB8+AB9)*AB11,"")</f>
        <v>0.84222222222222232</v>
      </c>
      <c r="AC14" s="41">
        <f t="shared" si="5"/>
        <v>0.79746647342995181</v>
      </c>
      <c r="AD14" s="41">
        <f t="shared" si="5"/>
        <v>0.79746647342995181</v>
      </c>
      <c r="AE14" s="41">
        <f t="shared" si="5"/>
        <v>0.79746647342995181</v>
      </c>
      <c r="AF14" s="41">
        <f t="shared" si="5"/>
        <v>0.79746647342995181</v>
      </c>
      <c r="AG14" s="41">
        <f t="shared" si="5"/>
        <v>0.79746647342995181</v>
      </c>
      <c r="AH14" s="41">
        <f t="shared" si="5"/>
        <v>0.76491671497584546</v>
      </c>
      <c r="AI14" s="41">
        <f t="shared" si="5"/>
        <v>0.76491671497584546</v>
      </c>
      <c r="AJ14" s="41">
        <f t="shared" si="5"/>
        <v>0.76491671497584546</v>
      </c>
      <c r="AK14" s="41">
        <f t="shared" si="5"/>
        <v>0.76491671497584546</v>
      </c>
      <c r="AL14" s="41">
        <f t="shared" si="5"/>
        <v>0.76491671497584546</v>
      </c>
      <c r="AM14" s="41" t="str">
        <f t="shared" si="5"/>
        <v/>
      </c>
      <c r="AN14" s="41" t="str">
        <f t="shared" si="5"/>
        <v/>
      </c>
      <c r="AO14" s="41" t="str">
        <f t="shared" si="5"/>
        <v/>
      </c>
      <c r="AP14" s="41" t="str">
        <f t="shared" si="5"/>
        <v/>
      </c>
      <c r="AQ14" s="41" t="str">
        <f t="shared" si="5"/>
        <v/>
      </c>
      <c r="AR14" s="41" t="str">
        <f t="shared" si="5"/>
        <v/>
      </c>
      <c r="AS14" s="41" t="str">
        <f t="shared" si="5"/>
        <v/>
      </c>
      <c r="AT14" s="41" t="str">
        <f t="shared" si="5"/>
        <v/>
      </c>
      <c r="AU14" s="41" t="str">
        <f t="shared" si="5"/>
        <v/>
      </c>
      <c r="AV14" s="41" t="str">
        <f t="shared" si="5"/>
        <v/>
      </c>
      <c r="AW14" s="41" t="str">
        <f t="shared" si="5"/>
        <v/>
      </c>
      <c r="AX14" s="41" t="str">
        <f t="shared" si="5"/>
        <v/>
      </c>
      <c r="AY14" s="41" t="str">
        <f t="shared" si="5"/>
        <v/>
      </c>
      <c r="AZ14" s="41" t="str">
        <f t="shared" si="5"/>
        <v/>
      </c>
      <c r="BA14" s="41" t="str">
        <f t="shared" si="5"/>
        <v/>
      </c>
      <c r="BB14" s="41" t="str">
        <f t="shared" si="5"/>
        <v/>
      </c>
      <c r="BC14" s="41" t="str">
        <f t="shared" si="5"/>
        <v/>
      </c>
      <c r="BD14" s="41" t="str">
        <f t="shared" si="5"/>
        <v/>
      </c>
      <c r="BE14" s="41" t="str">
        <f t="shared" si="5"/>
        <v/>
      </c>
      <c r="BF14" s="41" t="str">
        <f t="shared" si="5"/>
        <v/>
      </c>
      <c r="BG14" s="41" t="str">
        <f t="shared" si="5"/>
        <v/>
      </c>
      <c r="BH14" s="41" t="str">
        <f t="shared" si="5"/>
        <v/>
      </c>
      <c r="BI14" s="41" t="str">
        <f t="shared" si="5"/>
        <v/>
      </c>
      <c r="BJ14" s="41" t="str">
        <f t="shared" si="5"/>
        <v/>
      </c>
      <c r="BK14" s="41" t="str">
        <f t="shared" si="5"/>
        <v/>
      </c>
      <c r="BL14" s="41" t="str">
        <f t="shared" si="5"/>
        <v/>
      </c>
      <c r="BM14" s="41" t="str">
        <f t="shared" si="5"/>
        <v/>
      </c>
      <c r="BN14" s="41" t="str">
        <f t="shared" si="5"/>
        <v/>
      </c>
      <c r="BO14" s="41" t="str">
        <f t="shared" si="5"/>
        <v/>
      </c>
      <c r="BP14" s="41" t="str">
        <f t="shared" si="5"/>
        <v/>
      </c>
      <c r="BQ14" s="41" t="str">
        <f t="shared" si="5"/>
        <v/>
      </c>
      <c r="BR14" s="41" t="str">
        <f t="shared" ref="BR14:BX14" si="6">IF((BR8+BR9)*BR11&lt;&gt;0,(BR8+BR9)*BR11,"")</f>
        <v/>
      </c>
      <c r="BS14" s="41" t="str">
        <f t="shared" si="6"/>
        <v/>
      </c>
      <c r="BT14" s="41" t="str">
        <f t="shared" si="6"/>
        <v/>
      </c>
      <c r="BU14" s="41" t="str">
        <f t="shared" si="6"/>
        <v/>
      </c>
      <c r="BV14" s="41" t="str">
        <f t="shared" si="6"/>
        <v/>
      </c>
      <c r="BW14" s="41" t="str">
        <f t="shared" si="6"/>
        <v/>
      </c>
      <c r="BX14" s="41" t="str">
        <f t="shared" si="6"/>
        <v/>
      </c>
      <c r="BY14" s="41" t="str">
        <f t="shared" ref="BY14:CO14" si="7">IF((BY8+BY9)*BY11&lt;&gt;0,(BY8+BY9)*BY11,"")</f>
        <v/>
      </c>
      <c r="BZ14" s="41" t="str">
        <f t="shared" si="7"/>
        <v/>
      </c>
      <c r="CA14" s="41" t="str">
        <f t="shared" si="7"/>
        <v/>
      </c>
      <c r="CB14" s="41" t="str">
        <f t="shared" si="7"/>
        <v/>
      </c>
      <c r="CC14" s="41" t="str">
        <f t="shared" si="7"/>
        <v/>
      </c>
      <c r="CD14" s="41" t="str">
        <f t="shared" si="7"/>
        <v/>
      </c>
      <c r="CE14" s="41" t="str">
        <f t="shared" si="7"/>
        <v/>
      </c>
      <c r="CF14" s="41" t="str">
        <f t="shared" si="7"/>
        <v/>
      </c>
      <c r="CG14" s="41" t="str">
        <f t="shared" si="7"/>
        <v/>
      </c>
      <c r="CH14" s="41" t="str">
        <f t="shared" si="7"/>
        <v/>
      </c>
      <c r="CI14" s="41" t="str">
        <f t="shared" si="7"/>
        <v/>
      </c>
      <c r="CJ14" s="41" t="str">
        <f t="shared" si="7"/>
        <v/>
      </c>
      <c r="CK14" s="41" t="str">
        <f t="shared" si="7"/>
        <v/>
      </c>
      <c r="CL14" s="41" t="str">
        <f t="shared" si="7"/>
        <v/>
      </c>
      <c r="CM14" s="41" t="str">
        <f t="shared" si="7"/>
        <v/>
      </c>
      <c r="CN14" s="41" t="str">
        <f t="shared" si="7"/>
        <v/>
      </c>
      <c r="CO14" s="42" t="str">
        <f t="shared" si="7"/>
        <v/>
      </c>
    </row>
    <row r="15" spans="1:93" s="43" customFormat="1" ht="15.75" thickBot="1" x14ac:dyDescent="0.25">
      <c r="A15" s="162"/>
      <c r="B15" s="36"/>
      <c r="C15" s="37"/>
      <c r="D15" s="38" t="s">
        <v>114</v>
      </c>
      <c r="E15" s="37"/>
      <c r="F15" s="37"/>
      <c r="G15" s="37" t="s">
        <v>101</v>
      </c>
      <c r="H15" s="163">
        <f>IF(SUM($M$14:$CO$14)&lt;&gt;0,SUM($M$14:$CO$14),"")</f>
        <v>21.539778743961367</v>
      </c>
      <c r="I15" s="164"/>
      <c r="J15" s="164"/>
      <c r="K15" s="164"/>
      <c r="L15" s="165"/>
    </row>
    <row r="16" spans="1:93" s="43" customFormat="1" ht="15.75" thickBot="1" x14ac:dyDescent="0.25">
      <c r="A16" s="119"/>
      <c r="B16" s="45"/>
      <c r="C16" s="45"/>
      <c r="D16" s="46"/>
      <c r="E16" s="45"/>
      <c r="F16" s="45"/>
      <c r="G16" s="45"/>
      <c r="H16" s="120">
        <f>H15</f>
        <v>21.539778743961367</v>
      </c>
      <c r="I16" s="120"/>
      <c r="J16" s="120"/>
      <c r="K16" s="120"/>
      <c r="L16" s="120"/>
    </row>
    <row r="17" spans="1:93" s="43" customFormat="1" ht="16.5" customHeight="1" thickBot="1" x14ac:dyDescent="0.3">
      <c r="A17" s="119"/>
      <c r="B17" s="45"/>
      <c r="C17" s="45"/>
      <c r="D17" s="46"/>
      <c r="E17" s="45"/>
      <c r="F17" s="45"/>
      <c r="G17" s="45"/>
      <c r="H17" s="163">
        <f>IF(SUM($M$14:$AL$14)&lt;&gt;0,SUM($M$14:$AL$14),"")</f>
        <v>21.539778743961367</v>
      </c>
      <c r="I17" s="164"/>
      <c r="J17" s="164"/>
      <c r="K17" s="164"/>
      <c r="L17" s="165"/>
      <c r="M17" s="133" t="s">
        <v>115</v>
      </c>
    </row>
    <row r="18" spans="1:93" s="43" customFormat="1" ht="16.5" customHeight="1" thickBot="1" x14ac:dyDescent="0.3">
      <c r="A18" s="119"/>
      <c r="B18" s="45"/>
      <c r="C18" s="45"/>
      <c r="D18" s="46"/>
      <c r="E18" s="45"/>
      <c r="F18" s="45"/>
      <c r="G18" s="45"/>
      <c r="H18" s="120"/>
      <c r="I18" s="120"/>
      <c r="J18" s="120"/>
      <c r="K18" s="120"/>
      <c r="L18" s="120"/>
      <c r="M18" s="133"/>
    </row>
    <row r="19" spans="1:93" s="43" customFormat="1" ht="18" x14ac:dyDescent="0.25">
      <c r="A19" s="119"/>
      <c r="B19" s="45"/>
      <c r="C19" s="45"/>
      <c r="D19" s="46"/>
      <c r="E19" s="121" t="s">
        <v>116</v>
      </c>
      <c r="F19" s="2"/>
      <c r="G19" s="2"/>
      <c r="H19" s="120">
        <f>H17</f>
        <v>21.539778743961367</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19"/>
      <c r="B20" s="45"/>
      <c r="C20" s="45"/>
      <c r="D20" s="46"/>
      <c r="E20" s="122" t="s">
        <v>117</v>
      </c>
      <c r="F20" s="123" t="s">
        <v>118</v>
      </c>
      <c r="G20" s="124"/>
      <c r="H20" s="124"/>
      <c r="I20" s="124"/>
      <c r="J20" s="124"/>
      <c r="K20" s="124"/>
      <c r="L20" s="124"/>
      <c r="M20" s="124">
        <f>+M8</f>
        <v>0</v>
      </c>
      <c r="N20" s="134">
        <f>+N7+M22</f>
        <v>0</v>
      </c>
      <c r="O20" s="134">
        <f t="shared" ref="O20:BZ20" si="8">+O7+N22</f>
        <v>0</v>
      </c>
      <c r="P20" s="134">
        <f t="shared" si="8"/>
        <v>0</v>
      </c>
      <c r="Q20" s="134">
        <f t="shared" si="8"/>
        <v>0</v>
      </c>
      <c r="R20" s="134">
        <f t="shared" si="8"/>
        <v>0</v>
      </c>
      <c r="S20" s="134">
        <f t="shared" si="8"/>
        <v>0</v>
      </c>
      <c r="T20" s="134">
        <f t="shared" si="8"/>
        <v>0</v>
      </c>
      <c r="U20" s="134">
        <f t="shared" si="8"/>
        <v>0</v>
      </c>
      <c r="V20" s="134">
        <f t="shared" si="8"/>
        <v>0</v>
      </c>
      <c r="W20" s="134">
        <f t="shared" si="8"/>
        <v>0</v>
      </c>
      <c r="X20" s="134">
        <f t="shared" si="8"/>
        <v>0</v>
      </c>
      <c r="Y20" s="134">
        <f t="shared" si="8"/>
        <v>0</v>
      </c>
      <c r="Z20" s="134">
        <f t="shared" si="8"/>
        <v>0</v>
      </c>
      <c r="AA20" s="134">
        <f t="shared" si="8"/>
        <v>0</v>
      </c>
      <c r="AB20" s="134">
        <f t="shared" si="8"/>
        <v>0</v>
      </c>
      <c r="AC20" s="134">
        <f t="shared" si="8"/>
        <v>0</v>
      </c>
      <c r="AD20" s="134">
        <f t="shared" si="8"/>
        <v>0</v>
      </c>
      <c r="AE20" s="134">
        <f t="shared" si="8"/>
        <v>0</v>
      </c>
      <c r="AF20" s="134">
        <f t="shared" si="8"/>
        <v>0</v>
      </c>
      <c r="AG20" s="134">
        <f t="shared" si="8"/>
        <v>0</v>
      </c>
      <c r="AH20" s="134">
        <f t="shared" si="8"/>
        <v>0</v>
      </c>
      <c r="AI20" s="134">
        <f t="shared" si="8"/>
        <v>0</v>
      </c>
      <c r="AJ20" s="134">
        <f t="shared" si="8"/>
        <v>0</v>
      </c>
      <c r="AK20" s="134">
        <f t="shared" si="8"/>
        <v>0</v>
      </c>
      <c r="AL20" s="134">
        <f t="shared" si="8"/>
        <v>0</v>
      </c>
      <c r="AM20" s="134">
        <f t="shared" si="8"/>
        <v>0</v>
      </c>
      <c r="AN20" s="134">
        <f t="shared" si="8"/>
        <v>0</v>
      </c>
      <c r="AO20" s="134">
        <f t="shared" si="8"/>
        <v>0</v>
      </c>
      <c r="AP20" s="134">
        <f t="shared" si="8"/>
        <v>0</v>
      </c>
      <c r="AQ20" s="134">
        <f t="shared" si="8"/>
        <v>0</v>
      </c>
      <c r="AR20" s="134">
        <f t="shared" si="8"/>
        <v>0</v>
      </c>
      <c r="AS20" s="134">
        <f t="shared" si="8"/>
        <v>0</v>
      </c>
      <c r="AT20" s="134">
        <f t="shared" si="8"/>
        <v>0</v>
      </c>
      <c r="AU20" s="134">
        <f t="shared" si="8"/>
        <v>0</v>
      </c>
      <c r="AV20" s="134">
        <f t="shared" si="8"/>
        <v>0</v>
      </c>
      <c r="AW20" s="134">
        <f t="shared" si="8"/>
        <v>0</v>
      </c>
      <c r="AX20" s="134">
        <f t="shared" si="8"/>
        <v>0</v>
      </c>
      <c r="AY20" s="134">
        <f t="shared" si="8"/>
        <v>0</v>
      </c>
      <c r="AZ20" s="134">
        <f t="shared" si="8"/>
        <v>0</v>
      </c>
      <c r="BA20" s="134">
        <f t="shared" si="8"/>
        <v>0</v>
      </c>
      <c r="BB20" s="134">
        <f t="shared" si="8"/>
        <v>0</v>
      </c>
      <c r="BC20" s="134">
        <f t="shared" si="8"/>
        <v>0</v>
      </c>
      <c r="BD20" s="134">
        <f t="shared" si="8"/>
        <v>0</v>
      </c>
      <c r="BE20" s="134">
        <f t="shared" si="8"/>
        <v>0</v>
      </c>
      <c r="BF20" s="134">
        <f t="shared" si="8"/>
        <v>0</v>
      </c>
      <c r="BG20" s="134">
        <f t="shared" si="8"/>
        <v>0</v>
      </c>
      <c r="BH20" s="134">
        <f t="shared" si="8"/>
        <v>0</v>
      </c>
      <c r="BI20" s="134">
        <f t="shared" si="8"/>
        <v>0</v>
      </c>
      <c r="BJ20" s="134">
        <f t="shared" si="8"/>
        <v>0</v>
      </c>
      <c r="BK20" s="134">
        <f t="shared" si="8"/>
        <v>0</v>
      </c>
      <c r="BL20" s="134">
        <f t="shared" si="8"/>
        <v>0</v>
      </c>
      <c r="BM20" s="134">
        <f t="shared" si="8"/>
        <v>0</v>
      </c>
      <c r="BN20" s="134">
        <f t="shared" si="8"/>
        <v>0</v>
      </c>
      <c r="BO20" s="134">
        <f t="shared" si="8"/>
        <v>0</v>
      </c>
      <c r="BP20" s="134">
        <f t="shared" si="8"/>
        <v>0</v>
      </c>
      <c r="BQ20" s="134">
        <f t="shared" si="8"/>
        <v>0</v>
      </c>
      <c r="BR20" s="134">
        <f t="shared" si="8"/>
        <v>0</v>
      </c>
      <c r="BS20" s="134">
        <f t="shared" si="8"/>
        <v>0</v>
      </c>
      <c r="BT20" s="134">
        <f t="shared" si="8"/>
        <v>0</v>
      </c>
      <c r="BU20" s="134">
        <f t="shared" si="8"/>
        <v>0</v>
      </c>
      <c r="BV20" s="134">
        <f t="shared" si="8"/>
        <v>0</v>
      </c>
      <c r="BW20" s="134">
        <f t="shared" si="8"/>
        <v>0</v>
      </c>
      <c r="BX20" s="134">
        <f t="shared" si="8"/>
        <v>0</v>
      </c>
      <c r="BY20" s="134">
        <f t="shared" si="8"/>
        <v>0</v>
      </c>
      <c r="BZ20" s="134">
        <f t="shared" si="8"/>
        <v>0</v>
      </c>
      <c r="CA20" s="134">
        <f t="shared" ref="CA20:CO20" si="9">+CA7+BZ22</f>
        <v>0</v>
      </c>
      <c r="CB20" s="134">
        <f t="shared" si="9"/>
        <v>0</v>
      </c>
      <c r="CC20" s="134">
        <f t="shared" si="9"/>
        <v>0</v>
      </c>
      <c r="CD20" s="134">
        <f t="shared" si="9"/>
        <v>0</v>
      </c>
      <c r="CE20" s="134">
        <f t="shared" si="9"/>
        <v>0</v>
      </c>
      <c r="CF20" s="134">
        <f t="shared" si="9"/>
        <v>0</v>
      </c>
      <c r="CG20" s="134">
        <f t="shared" si="9"/>
        <v>0</v>
      </c>
      <c r="CH20" s="134">
        <f t="shared" si="9"/>
        <v>0</v>
      </c>
      <c r="CI20" s="134">
        <f t="shared" si="9"/>
        <v>0</v>
      </c>
      <c r="CJ20" s="134">
        <f t="shared" si="9"/>
        <v>0</v>
      </c>
      <c r="CK20" s="134">
        <f t="shared" si="9"/>
        <v>0</v>
      </c>
      <c r="CL20" s="134">
        <f t="shared" si="9"/>
        <v>0</v>
      </c>
      <c r="CM20" s="134">
        <f t="shared" si="9"/>
        <v>0</v>
      </c>
      <c r="CN20" s="134">
        <f t="shared" si="9"/>
        <v>0</v>
      </c>
      <c r="CO20" s="134">
        <f t="shared" si="9"/>
        <v>0</v>
      </c>
    </row>
    <row r="21" spans="1:93" s="43" customFormat="1" ht="18" x14ac:dyDescent="0.25">
      <c r="A21" s="119"/>
      <c r="B21" s="45"/>
      <c r="C21" s="45"/>
      <c r="D21" s="46"/>
      <c r="E21" s="122" t="s">
        <v>119</v>
      </c>
      <c r="F21" s="122">
        <v>1</v>
      </c>
      <c r="G21" s="124"/>
      <c r="H21" s="124"/>
      <c r="I21" s="124"/>
      <c r="J21" s="124"/>
      <c r="K21" s="124"/>
      <c r="L21" s="124"/>
      <c r="M21" s="135">
        <f>MIN(IF(M20=0,0,+M7/$F21)+L21,M20)</f>
        <v>0</v>
      </c>
      <c r="N21" s="135">
        <f t="shared" ref="N21:BY21" si="10">MIN(IF(N20=0,0,+N7/$F21)+M21,N20)</f>
        <v>0</v>
      </c>
      <c r="O21" s="135">
        <f t="shared" si="10"/>
        <v>0</v>
      </c>
      <c r="P21" s="135">
        <f t="shared" si="10"/>
        <v>0</v>
      </c>
      <c r="Q21" s="135">
        <f t="shared" si="10"/>
        <v>0</v>
      </c>
      <c r="R21" s="135">
        <f t="shared" si="10"/>
        <v>0</v>
      </c>
      <c r="S21" s="135">
        <f t="shared" si="10"/>
        <v>0</v>
      </c>
      <c r="T21" s="135">
        <f t="shared" si="10"/>
        <v>0</v>
      </c>
      <c r="U21" s="135">
        <f t="shared" si="10"/>
        <v>0</v>
      </c>
      <c r="V21" s="135">
        <f t="shared" si="10"/>
        <v>0</v>
      </c>
      <c r="W21" s="135">
        <f t="shared" si="10"/>
        <v>0</v>
      </c>
      <c r="X21" s="135">
        <f t="shared" si="10"/>
        <v>0</v>
      </c>
      <c r="Y21" s="135">
        <f t="shared" si="10"/>
        <v>0</v>
      </c>
      <c r="Z21" s="135">
        <f t="shared" si="10"/>
        <v>0</v>
      </c>
      <c r="AA21" s="135">
        <f t="shared" si="10"/>
        <v>0</v>
      </c>
      <c r="AB21" s="135">
        <f t="shared" si="10"/>
        <v>0</v>
      </c>
      <c r="AC21" s="135">
        <f t="shared" si="10"/>
        <v>0</v>
      </c>
      <c r="AD21" s="135">
        <f t="shared" si="10"/>
        <v>0</v>
      </c>
      <c r="AE21" s="135">
        <f t="shared" si="10"/>
        <v>0</v>
      </c>
      <c r="AF21" s="135">
        <f t="shared" si="10"/>
        <v>0</v>
      </c>
      <c r="AG21" s="135">
        <f t="shared" si="10"/>
        <v>0</v>
      </c>
      <c r="AH21" s="135">
        <f t="shared" si="10"/>
        <v>0</v>
      </c>
      <c r="AI21" s="135">
        <f t="shared" si="10"/>
        <v>0</v>
      </c>
      <c r="AJ21" s="135">
        <f t="shared" si="10"/>
        <v>0</v>
      </c>
      <c r="AK21" s="135">
        <f t="shared" si="10"/>
        <v>0</v>
      </c>
      <c r="AL21" s="135">
        <f t="shared" si="10"/>
        <v>0</v>
      </c>
      <c r="AM21" s="135">
        <f t="shared" si="10"/>
        <v>0</v>
      </c>
      <c r="AN21" s="135">
        <f t="shared" si="10"/>
        <v>0</v>
      </c>
      <c r="AO21" s="135">
        <f t="shared" si="10"/>
        <v>0</v>
      </c>
      <c r="AP21" s="135">
        <f t="shared" si="10"/>
        <v>0</v>
      </c>
      <c r="AQ21" s="135">
        <f t="shared" si="10"/>
        <v>0</v>
      </c>
      <c r="AR21" s="135">
        <f t="shared" si="10"/>
        <v>0</v>
      </c>
      <c r="AS21" s="135">
        <f t="shared" si="10"/>
        <v>0</v>
      </c>
      <c r="AT21" s="135">
        <f t="shared" si="10"/>
        <v>0</v>
      </c>
      <c r="AU21" s="135">
        <f t="shared" si="10"/>
        <v>0</v>
      </c>
      <c r="AV21" s="135">
        <f t="shared" si="10"/>
        <v>0</v>
      </c>
      <c r="AW21" s="135">
        <f t="shared" si="10"/>
        <v>0</v>
      </c>
      <c r="AX21" s="135">
        <f t="shared" si="10"/>
        <v>0</v>
      </c>
      <c r="AY21" s="135">
        <f t="shared" si="10"/>
        <v>0</v>
      </c>
      <c r="AZ21" s="135">
        <f t="shared" si="10"/>
        <v>0</v>
      </c>
      <c r="BA21" s="135">
        <f t="shared" si="10"/>
        <v>0</v>
      </c>
      <c r="BB21" s="135">
        <f t="shared" si="10"/>
        <v>0</v>
      </c>
      <c r="BC21" s="135">
        <f t="shared" si="10"/>
        <v>0</v>
      </c>
      <c r="BD21" s="135">
        <f t="shared" si="10"/>
        <v>0</v>
      </c>
      <c r="BE21" s="135">
        <f t="shared" si="10"/>
        <v>0</v>
      </c>
      <c r="BF21" s="135">
        <f t="shared" si="10"/>
        <v>0</v>
      </c>
      <c r="BG21" s="135">
        <f t="shared" si="10"/>
        <v>0</v>
      </c>
      <c r="BH21" s="135">
        <f t="shared" si="10"/>
        <v>0</v>
      </c>
      <c r="BI21" s="135">
        <f t="shared" si="10"/>
        <v>0</v>
      </c>
      <c r="BJ21" s="135">
        <f t="shared" si="10"/>
        <v>0</v>
      </c>
      <c r="BK21" s="135">
        <f t="shared" si="10"/>
        <v>0</v>
      </c>
      <c r="BL21" s="135">
        <f t="shared" si="10"/>
        <v>0</v>
      </c>
      <c r="BM21" s="135">
        <f t="shared" si="10"/>
        <v>0</v>
      </c>
      <c r="BN21" s="135">
        <f t="shared" si="10"/>
        <v>0</v>
      </c>
      <c r="BO21" s="135">
        <f t="shared" si="10"/>
        <v>0</v>
      </c>
      <c r="BP21" s="135">
        <f t="shared" si="10"/>
        <v>0</v>
      </c>
      <c r="BQ21" s="135">
        <f t="shared" si="10"/>
        <v>0</v>
      </c>
      <c r="BR21" s="135">
        <f t="shared" si="10"/>
        <v>0</v>
      </c>
      <c r="BS21" s="135">
        <f t="shared" si="10"/>
        <v>0</v>
      </c>
      <c r="BT21" s="135">
        <f t="shared" si="10"/>
        <v>0</v>
      </c>
      <c r="BU21" s="135">
        <f t="shared" si="10"/>
        <v>0</v>
      </c>
      <c r="BV21" s="135">
        <f t="shared" si="10"/>
        <v>0</v>
      </c>
      <c r="BW21" s="135">
        <f t="shared" si="10"/>
        <v>0</v>
      </c>
      <c r="BX21" s="135">
        <f t="shared" si="10"/>
        <v>0</v>
      </c>
      <c r="BY21" s="135">
        <f t="shared" si="10"/>
        <v>0</v>
      </c>
      <c r="BZ21" s="135">
        <f t="shared" ref="BZ21:CO21" si="11">MIN(IF(BZ20=0,0,+BZ7/$F21)+BY21,BZ20)</f>
        <v>0</v>
      </c>
      <c r="CA21" s="135">
        <f t="shared" si="11"/>
        <v>0</v>
      </c>
      <c r="CB21" s="135">
        <f t="shared" si="11"/>
        <v>0</v>
      </c>
      <c r="CC21" s="135">
        <f t="shared" si="11"/>
        <v>0</v>
      </c>
      <c r="CD21" s="135">
        <f t="shared" si="11"/>
        <v>0</v>
      </c>
      <c r="CE21" s="135">
        <f t="shared" si="11"/>
        <v>0</v>
      </c>
      <c r="CF21" s="135">
        <f t="shared" si="11"/>
        <v>0</v>
      </c>
      <c r="CG21" s="135">
        <f t="shared" si="11"/>
        <v>0</v>
      </c>
      <c r="CH21" s="135">
        <f t="shared" si="11"/>
        <v>0</v>
      </c>
      <c r="CI21" s="135">
        <f t="shared" si="11"/>
        <v>0</v>
      </c>
      <c r="CJ21" s="135">
        <f t="shared" si="11"/>
        <v>0</v>
      </c>
      <c r="CK21" s="135">
        <f t="shared" si="11"/>
        <v>0</v>
      </c>
      <c r="CL21" s="135">
        <f t="shared" si="11"/>
        <v>0</v>
      </c>
      <c r="CM21" s="135">
        <f t="shared" si="11"/>
        <v>0</v>
      </c>
      <c r="CN21" s="135">
        <f t="shared" si="11"/>
        <v>0</v>
      </c>
      <c r="CO21" s="135">
        <f t="shared" si="11"/>
        <v>0</v>
      </c>
    </row>
    <row r="22" spans="1:93" s="43" customFormat="1" ht="18" x14ac:dyDescent="0.25">
      <c r="A22" s="119"/>
      <c r="B22" s="45"/>
      <c r="C22" s="45"/>
      <c r="D22" s="46"/>
      <c r="E22" s="122" t="s">
        <v>120</v>
      </c>
      <c r="F22" s="122"/>
      <c r="G22" s="124"/>
      <c r="H22" s="124"/>
      <c r="I22" s="124"/>
      <c r="J22" s="124"/>
      <c r="K22" s="124"/>
      <c r="L22" s="124"/>
      <c r="M22" s="136">
        <f>+M20-M21</f>
        <v>0</v>
      </c>
      <c r="N22" s="135">
        <f>+N20-N21</f>
        <v>0</v>
      </c>
      <c r="O22" s="135">
        <f t="shared" ref="O22:BZ22" si="12">+O20-O21</f>
        <v>0</v>
      </c>
      <c r="P22" s="135">
        <f t="shared" si="12"/>
        <v>0</v>
      </c>
      <c r="Q22" s="135">
        <f t="shared" si="12"/>
        <v>0</v>
      </c>
      <c r="R22" s="135">
        <f t="shared" si="12"/>
        <v>0</v>
      </c>
      <c r="S22" s="135">
        <f t="shared" si="12"/>
        <v>0</v>
      </c>
      <c r="T22" s="135">
        <f t="shared" si="12"/>
        <v>0</v>
      </c>
      <c r="U22" s="135">
        <f t="shared" si="12"/>
        <v>0</v>
      </c>
      <c r="V22" s="135">
        <f t="shared" si="12"/>
        <v>0</v>
      </c>
      <c r="W22" s="135">
        <f t="shared" si="12"/>
        <v>0</v>
      </c>
      <c r="X22" s="135">
        <f t="shared" si="12"/>
        <v>0</v>
      </c>
      <c r="Y22" s="135">
        <f t="shared" si="12"/>
        <v>0</v>
      </c>
      <c r="Z22" s="135">
        <f t="shared" si="12"/>
        <v>0</v>
      </c>
      <c r="AA22" s="135">
        <f t="shared" si="12"/>
        <v>0</v>
      </c>
      <c r="AB22" s="135">
        <f t="shared" si="12"/>
        <v>0</v>
      </c>
      <c r="AC22" s="136">
        <f t="shared" si="12"/>
        <v>0</v>
      </c>
      <c r="AD22" s="136">
        <f t="shared" si="12"/>
        <v>0</v>
      </c>
      <c r="AE22" s="136">
        <f t="shared" si="12"/>
        <v>0</v>
      </c>
      <c r="AF22" s="136">
        <f t="shared" si="12"/>
        <v>0</v>
      </c>
      <c r="AG22" s="136">
        <f t="shared" si="12"/>
        <v>0</v>
      </c>
      <c r="AH22" s="136">
        <f t="shared" si="12"/>
        <v>0</v>
      </c>
      <c r="AI22" s="136">
        <f t="shared" si="12"/>
        <v>0</v>
      </c>
      <c r="AJ22" s="136">
        <f t="shared" si="12"/>
        <v>0</v>
      </c>
      <c r="AK22" s="136">
        <f t="shared" si="12"/>
        <v>0</v>
      </c>
      <c r="AL22" s="136">
        <f t="shared" si="12"/>
        <v>0</v>
      </c>
      <c r="AM22" s="136">
        <f t="shared" si="12"/>
        <v>0</v>
      </c>
      <c r="AN22" s="136">
        <f t="shared" si="12"/>
        <v>0</v>
      </c>
      <c r="AO22" s="136">
        <f t="shared" si="12"/>
        <v>0</v>
      </c>
      <c r="AP22" s="136">
        <f t="shared" si="12"/>
        <v>0</v>
      </c>
      <c r="AQ22" s="136">
        <f t="shared" si="12"/>
        <v>0</v>
      </c>
      <c r="AR22" s="136">
        <f t="shared" si="12"/>
        <v>0</v>
      </c>
      <c r="AS22" s="136">
        <f t="shared" si="12"/>
        <v>0</v>
      </c>
      <c r="AT22" s="136">
        <f t="shared" si="12"/>
        <v>0</v>
      </c>
      <c r="AU22" s="136">
        <f t="shared" si="12"/>
        <v>0</v>
      </c>
      <c r="AV22" s="136">
        <f t="shared" si="12"/>
        <v>0</v>
      </c>
      <c r="AW22" s="136">
        <f t="shared" si="12"/>
        <v>0</v>
      </c>
      <c r="AX22" s="136">
        <f t="shared" si="12"/>
        <v>0</v>
      </c>
      <c r="AY22" s="136">
        <f t="shared" si="12"/>
        <v>0</v>
      </c>
      <c r="AZ22" s="136">
        <f t="shared" si="12"/>
        <v>0</v>
      </c>
      <c r="BA22" s="136">
        <f t="shared" si="12"/>
        <v>0</v>
      </c>
      <c r="BB22" s="136">
        <f t="shared" si="12"/>
        <v>0</v>
      </c>
      <c r="BC22" s="136">
        <f t="shared" si="12"/>
        <v>0</v>
      </c>
      <c r="BD22" s="136">
        <f t="shared" si="12"/>
        <v>0</v>
      </c>
      <c r="BE22" s="136">
        <f t="shared" si="12"/>
        <v>0</v>
      </c>
      <c r="BF22" s="136">
        <f t="shared" si="12"/>
        <v>0</v>
      </c>
      <c r="BG22" s="136">
        <f t="shared" si="12"/>
        <v>0</v>
      </c>
      <c r="BH22" s="136">
        <f t="shared" si="12"/>
        <v>0</v>
      </c>
      <c r="BI22" s="136">
        <f t="shared" si="12"/>
        <v>0</v>
      </c>
      <c r="BJ22" s="136">
        <f t="shared" si="12"/>
        <v>0</v>
      </c>
      <c r="BK22" s="136">
        <f t="shared" si="12"/>
        <v>0</v>
      </c>
      <c r="BL22" s="136">
        <f t="shared" si="12"/>
        <v>0</v>
      </c>
      <c r="BM22" s="136">
        <f t="shared" si="12"/>
        <v>0</v>
      </c>
      <c r="BN22" s="136">
        <f t="shared" si="12"/>
        <v>0</v>
      </c>
      <c r="BO22" s="136">
        <f t="shared" si="12"/>
        <v>0</v>
      </c>
      <c r="BP22" s="136">
        <f t="shared" si="12"/>
        <v>0</v>
      </c>
      <c r="BQ22" s="136">
        <f t="shared" si="12"/>
        <v>0</v>
      </c>
      <c r="BR22" s="136">
        <f t="shared" si="12"/>
        <v>0</v>
      </c>
      <c r="BS22" s="136">
        <f t="shared" si="12"/>
        <v>0</v>
      </c>
      <c r="BT22" s="136">
        <f t="shared" si="12"/>
        <v>0</v>
      </c>
      <c r="BU22" s="136">
        <f t="shared" si="12"/>
        <v>0</v>
      </c>
      <c r="BV22" s="136">
        <f t="shared" si="12"/>
        <v>0</v>
      </c>
      <c r="BW22" s="136">
        <f t="shared" si="12"/>
        <v>0</v>
      </c>
      <c r="BX22" s="136">
        <f t="shared" si="12"/>
        <v>0</v>
      </c>
      <c r="BY22" s="136">
        <f t="shared" si="12"/>
        <v>0</v>
      </c>
      <c r="BZ22" s="136">
        <f t="shared" si="12"/>
        <v>0</v>
      </c>
      <c r="CA22" s="136">
        <f t="shared" ref="CA22:CO22" si="13">+CA20-CA21</f>
        <v>0</v>
      </c>
      <c r="CB22" s="136">
        <f t="shared" si="13"/>
        <v>0</v>
      </c>
      <c r="CC22" s="136">
        <f t="shared" si="13"/>
        <v>0</v>
      </c>
      <c r="CD22" s="136">
        <f t="shared" si="13"/>
        <v>0</v>
      </c>
      <c r="CE22" s="136">
        <f t="shared" si="13"/>
        <v>0</v>
      </c>
      <c r="CF22" s="136">
        <f t="shared" si="13"/>
        <v>0</v>
      </c>
      <c r="CG22" s="136">
        <f t="shared" si="13"/>
        <v>0</v>
      </c>
      <c r="CH22" s="136">
        <f t="shared" si="13"/>
        <v>0</v>
      </c>
      <c r="CI22" s="136">
        <f t="shared" si="13"/>
        <v>0</v>
      </c>
      <c r="CJ22" s="136">
        <f t="shared" si="13"/>
        <v>0</v>
      </c>
      <c r="CK22" s="136">
        <f t="shared" si="13"/>
        <v>0</v>
      </c>
      <c r="CL22" s="136">
        <f t="shared" si="13"/>
        <v>0</v>
      </c>
      <c r="CM22" s="136">
        <f t="shared" si="13"/>
        <v>0</v>
      </c>
      <c r="CN22" s="136">
        <f t="shared" si="13"/>
        <v>0</v>
      </c>
      <c r="CO22" s="136">
        <f t="shared" si="13"/>
        <v>0</v>
      </c>
    </row>
    <row r="23" spans="1:93" s="43" customFormat="1" ht="18" x14ac:dyDescent="0.25">
      <c r="A23" s="119"/>
      <c r="B23" s="45"/>
      <c r="C23" s="45"/>
      <c r="D23" s="46"/>
      <c r="E23" s="122" t="s">
        <v>121</v>
      </c>
      <c r="F23" s="125" t="s">
        <v>122</v>
      </c>
      <c r="G23" s="124"/>
      <c r="H23" s="124"/>
      <c r="I23" s="124"/>
      <c r="J23" s="124"/>
      <c r="K23" s="124"/>
      <c r="L23" s="124"/>
      <c r="M23" s="136">
        <f>AVERAGE(M20,M22)</f>
        <v>0</v>
      </c>
      <c r="N23" s="135">
        <f>AVERAGE(N20,N22)</f>
        <v>0</v>
      </c>
      <c r="O23" s="135">
        <f t="shared" ref="O23:BZ23" si="14">AVERAGE(O20,O22)</f>
        <v>0</v>
      </c>
      <c r="P23" s="135">
        <f t="shared" si="14"/>
        <v>0</v>
      </c>
      <c r="Q23" s="135">
        <f t="shared" si="14"/>
        <v>0</v>
      </c>
      <c r="R23" s="135">
        <f t="shared" si="14"/>
        <v>0</v>
      </c>
      <c r="S23" s="135">
        <f t="shared" si="14"/>
        <v>0</v>
      </c>
      <c r="T23" s="135">
        <f t="shared" si="14"/>
        <v>0</v>
      </c>
      <c r="U23" s="135">
        <f t="shared" si="14"/>
        <v>0</v>
      </c>
      <c r="V23" s="135">
        <f t="shared" si="14"/>
        <v>0</v>
      </c>
      <c r="W23" s="135">
        <f t="shared" si="14"/>
        <v>0</v>
      </c>
      <c r="X23" s="135">
        <f t="shared" si="14"/>
        <v>0</v>
      </c>
      <c r="Y23" s="135">
        <f t="shared" si="14"/>
        <v>0</v>
      </c>
      <c r="Z23" s="135">
        <f t="shared" si="14"/>
        <v>0</v>
      </c>
      <c r="AA23" s="135">
        <f t="shared" si="14"/>
        <v>0</v>
      </c>
      <c r="AB23" s="135">
        <f t="shared" si="14"/>
        <v>0</v>
      </c>
      <c r="AC23" s="136">
        <f t="shared" si="14"/>
        <v>0</v>
      </c>
      <c r="AD23" s="136">
        <f t="shared" si="14"/>
        <v>0</v>
      </c>
      <c r="AE23" s="136">
        <f t="shared" si="14"/>
        <v>0</v>
      </c>
      <c r="AF23" s="136">
        <f t="shared" si="14"/>
        <v>0</v>
      </c>
      <c r="AG23" s="136">
        <f t="shared" si="14"/>
        <v>0</v>
      </c>
      <c r="AH23" s="136">
        <f t="shared" si="14"/>
        <v>0</v>
      </c>
      <c r="AI23" s="136">
        <f t="shared" si="14"/>
        <v>0</v>
      </c>
      <c r="AJ23" s="136">
        <f t="shared" si="14"/>
        <v>0</v>
      </c>
      <c r="AK23" s="136">
        <f t="shared" si="14"/>
        <v>0</v>
      </c>
      <c r="AL23" s="136">
        <f t="shared" si="14"/>
        <v>0</v>
      </c>
      <c r="AM23" s="136">
        <f t="shared" si="14"/>
        <v>0</v>
      </c>
      <c r="AN23" s="136">
        <f t="shared" si="14"/>
        <v>0</v>
      </c>
      <c r="AO23" s="136">
        <f t="shared" si="14"/>
        <v>0</v>
      </c>
      <c r="AP23" s="136">
        <f t="shared" si="14"/>
        <v>0</v>
      </c>
      <c r="AQ23" s="136">
        <f t="shared" si="14"/>
        <v>0</v>
      </c>
      <c r="AR23" s="136">
        <f t="shared" si="14"/>
        <v>0</v>
      </c>
      <c r="AS23" s="136">
        <f t="shared" si="14"/>
        <v>0</v>
      </c>
      <c r="AT23" s="136">
        <f t="shared" si="14"/>
        <v>0</v>
      </c>
      <c r="AU23" s="136">
        <f t="shared" si="14"/>
        <v>0</v>
      </c>
      <c r="AV23" s="136">
        <f t="shared" si="14"/>
        <v>0</v>
      </c>
      <c r="AW23" s="136">
        <f t="shared" si="14"/>
        <v>0</v>
      </c>
      <c r="AX23" s="136">
        <f t="shared" si="14"/>
        <v>0</v>
      </c>
      <c r="AY23" s="136">
        <f t="shared" si="14"/>
        <v>0</v>
      </c>
      <c r="AZ23" s="136">
        <f t="shared" si="14"/>
        <v>0</v>
      </c>
      <c r="BA23" s="136">
        <f t="shared" si="14"/>
        <v>0</v>
      </c>
      <c r="BB23" s="136">
        <f t="shared" si="14"/>
        <v>0</v>
      </c>
      <c r="BC23" s="136">
        <f t="shared" si="14"/>
        <v>0</v>
      </c>
      <c r="BD23" s="136">
        <f t="shared" si="14"/>
        <v>0</v>
      </c>
      <c r="BE23" s="136">
        <f t="shared" si="14"/>
        <v>0</v>
      </c>
      <c r="BF23" s="136">
        <f t="shared" si="14"/>
        <v>0</v>
      </c>
      <c r="BG23" s="136">
        <f t="shared" si="14"/>
        <v>0</v>
      </c>
      <c r="BH23" s="136">
        <f t="shared" si="14"/>
        <v>0</v>
      </c>
      <c r="BI23" s="136">
        <f t="shared" si="14"/>
        <v>0</v>
      </c>
      <c r="BJ23" s="136">
        <f t="shared" si="14"/>
        <v>0</v>
      </c>
      <c r="BK23" s="136">
        <f t="shared" si="14"/>
        <v>0</v>
      </c>
      <c r="BL23" s="136">
        <f t="shared" si="14"/>
        <v>0</v>
      </c>
      <c r="BM23" s="136">
        <f t="shared" si="14"/>
        <v>0</v>
      </c>
      <c r="BN23" s="136">
        <f t="shared" si="14"/>
        <v>0</v>
      </c>
      <c r="BO23" s="136">
        <f t="shared" si="14"/>
        <v>0</v>
      </c>
      <c r="BP23" s="136">
        <f t="shared" si="14"/>
        <v>0</v>
      </c>
      <c r="BQ23" s="136">
        <f t="shared" si="14"/>
        <v>0</v>
      </c>
      <c r="BR23" s="136">
        <f t="shared" si="14"/>
        <v>0</v>
      </c>
      <c r="BS23" s="136">
        <f t="shared" si="14"/>
        <v>0</v>
      </c>
      <c r="BT23" s="136">
        <f t="shared" si="14"/>
        <v>0</v>
      </c>
      <c r="BU23" s="136">
        <f t="shared" si="14"/>
        <v>0</v>
      </c>
      <c r="BV23" s="136">
        <f t="shared" si="14"/>
        <v>0</v>
      </c>
      <c r="BW23" s="136">
        <f t="shared" si="14"/>
        <v>0</v>
      </c>
      <c r="BX23" s="136">
        <f t="shared" si="14"/>
        <v>0</v>
      </c>
      <c r="BY23" s="136">
        <f t="shared" si="14"/>
        <v>0</v>
      </c>
      <c r="BZ23" s="136">
        <f t="shared" si="14"/>
        <v>0</v>
      </c>
      <c r="CA23" s="136">
        <f t="shared" ref="CA23:CO23" si="15">AVERAGE(CA20,CA22)</f>
        <v>0</v>
      </c>
      <c r="CB23" s="136">
        <f t="shared" si="15"/>
        <v>0</v>
      </c>
      <c r="CC23" s="136">
        <f t="shared" si="15"/>
        <v>0</v>
      </c>
      <c r="CD23" s="136">
        <f t="shared" si="15"/>
        <v>0</v>
      </c>
      <c r="CE23" s="136">
        <f t="shared" si="15"/>
        <v>0</v>
      </c>
      <c r="CF23" s="136">
        <f t="shared" si="15"/>
        <v>0</v>
      </c>
      <c r="CG23" s="136">
        <f t="shared" si="15"/>
        <v>0</v>
      </c>
      <c r="CH23" s="136">
        <f t="shared" si="15"/>
        <v>0</v>
      </c>
      <c r="CI23" s="136">
        <f t="shared" si="15"/>
        <v>0</v>
      </c>
      <c r="CJ23" s="136">
        <f t="shared" si="15"/>
        <v>0</v>
      </c>
      <c r="CK23" s="136">
        <f t="shared" si="15"/>
        <v>0</v>
      </c>
      <c r="CL23" s="136">
        <f t="shared" si="15"/>
        <v>0</v>
      </c>
      <c r="CM23" s="136">
        <f t="shared" si="15"/>
        <v>0</v>
      </c>
      <c r="CN23" s="136">
        <f t="shared" si="15"/>
        <v>0</v>
      </c>
      <c r="CO23" s="136">
        <f t="shared" si="15"/>
        <v>0</v>
      </c>
    </row>
    <row r="24" spans="1:93" s="43" customFormat="1" ht="18" x14ac:dyDescent="0.25">
      <c r="A24" s="119"/>
      <c r="B24" s="45"/>
      <c r="C24" s="45"/>
      <c r="D24" s="46"/>
      <c r="E24" s="126" t="s">
        <v>123</v>
      </c>
      <c r="F24" s="127">
        <v>3.1199999999999999E-2</v>
      </c>
      <c r="G24" s="128"/>
      <c r="H24" s="128"/>
      <c r="I24" s="128"/>
      <c r="J24" s="128"/>
      <c r="K24" s="128"/>
      <c r="L24" s="128"/>
      <c r="M24" s="135">
        <f>+M23*$F24+M21</f>
        <v>0</v>
      </c>
      <c r="N24" s="135">
        <f>+N23*$F24+N21</f>
        <v>0</v>
      </c>
      <c r="O24" s="135">
        <f t="shared" ref="O24:BZ24" si="16">+O23*$F24+O21</f>
        <v>0</v>
      </c>
      <c r="P24" s="135">
        <f t="shared" si="16"/>
        <v>0</v>
      </c>
      <c r="Q24" s="135">
        <f t="shared" si="16"/>
        <v>0</v>
      </c>
      <c r="R24" s="135">
        <f t="shared" si="16"/>
        <v>0</v>
      </c>
      <c r="S24" s="135">
        <f t="shared" si="16"/>
        <v>0</v>
      </c>
      <c r="T24" s="135">
        <f t="shared" si="16"/>
        <v>0</v>
      </c>
      <c r="U24" s="135">
        <f t="shared" si="16"/>
        <v>0</v>
      </c>
      <c r="V24" s="135">
        <f t="shared" si="16"/>
        <v>0</v>
      </c>
      <c r="W24" s="135">
        <f t="shared" si="16"/>
        <v>0</v>
      </c>
      <c r="X24" s="135">
        <f t="shared" si="16"/>
        <v>0</v>
      </c>
      <c r="Y24" s="135">
        <f t="shared" si="16"/>
        <v>0</v>
      </c>
      <c r="Z24" s="135">
        <f t="shared" si="16"/>
        <v>0</v>
      </c>
      <c r="AA24" s="135">
        <f t="shared" si="16"/>
        <v>0</v>
      </c>
      <c r="AB24" s="135">
        <f t="shared" si="16"/>
        <v>0</v>
      </c>
      <c r="AC24" s="135">
        <f t="shared" si="16"/>
        <v>0</v>
      </c>
      <c r="AD24" s="135">
        <f t="shared" si="16"/>
        <v>0</v>
      </c>
      <c r="AE24" s="135">
        <f t="shared" si="16"/>
        <v>0</v>
      </c>
      <c r="AF24" s="135">
        <f t="shared" si="16"/>
        <v>0</v>
      </c>
      <c r="AG24" s="135">
        <f t="shared" si="16"/>
        <v>0</v>
      </c>
      <c r="AH24" s="135">
        <f t="shared" si="16"/>
        <v>0</v>
      </c>
      <c r="AI24" s="135">
        <f t="shared" si="16"/>
        <v>0</v>
      </c>
      <c r="AJ24" s="135">
        <f t="shared" si="16"/>
        <v>0</v>
      </c>
      <c r="AK24" s="135">
        <f t="shared" si="16"/>
        <v>0</v>
      </c>
      <c r="AL24" s="135">
        <f t="shared" si="16"/>
        <v>0</v>
      </c>
      <c r="AM24" s="135">
        <f t="shared" si="16"/>
        <v>0</v>
      </c>
      <c r="AN24" s="135">
        <f t="shared" si="16"/>
        <v>0</v>
      </c>
      <c r="AO24" s="135">
        <f t="shared" si="16"/>
        <v>0</v>
      </c>
      <c r="AP24" s="135">
        <f t="shared" si="16"/>
        <v>0</v>
      </c>
      <c r="AQ24" s="135">
        <f t="shared" si="16"/>
        <v>0</v>
      </c>
      <c r="AR24" s="135">
        <f t="shared" si="16"/>
        <v>0</v>
      </c>
      <c r="AS24" s="135">
        <f t="shared" si="16"/>
        <v>0</v>
      </c>
      <c r="AT24" s="135">
        <f t="shared" si="16"/>
        <v>0</v>
      </c>
      <c r="AU24" s="135">
        <f t="shared" si="16"/>
        <v>0</v>
      </c>
      <c r="AV24" s="135">
        <f t="shared" si="16"/>
        <v>0</v>
      </c>
      <c r="AW24" s="135">
        <f t="shared" si="16"/>
        <v>0</v>
      </c>
      <c r="AX24" s="135">
        <f t="shared" si="16"/>
        <v>0</v>
      </c>
      <c r="AY24" s="135">
        <f t="shared" si="16"/>
        <v>0</v>
      </c>
      <c r="AZ24" s="135">
        <f t="shared" si="16"/>
        <v>0</v>
      </c>
      <c r="BA24" s="135">
        <f t="shared" si="16"/>
        <v>0</v>
      </c>
      <c r="BB24" s="135">
        <f t="shared" si="16"/>
        <v>0</v>
      </c>
      <c r="BC24" s="135">
        <f t="shared" si="16"/>
        <v>0</v>
      </c>
      <c r="BD24" s="135">
        <f t="shared" si="16"/>
        <v>0</v>
      </c>
      <c r="BE24" s="135">
        <f t="shared" si="16"/>
        <v>0</v>
      </c>
      <c r="BF24" s="135">
        <f t="shared" si="16"/>
        <v>0</v>
      </c>
      <c r="BG24" s="135">
        <f t="shared" si="16"/>
        <v>0</v>
      </c>
      <c r="BH24" s="135">
        <f t="shared" si="16"/>
        <v>0</v>
      </c>
      <c r="BI24" s="135">
        <f t="shared" si="16"/>
        <v>0</v>
      </c>
      <c r="BJ24" s="135">
        <f t="shared" si="16"/>
        <v>0</v>
      </c>
      <c r="BK24" s="135">
        <f t="shared" si="16"/>
        <v>0</v>
      </c>
      <c r="BL24" s="135">
        <f t="shared" si="16"/>
        <v>0</v>
      </c>
      <c r="BM24" s="135">
        <f t="shared" si="16"/>
        <v>0</v>
      </c>
      <c r="BN24" s="135">
        <f t="shared" si="16"/>
        <v>0</v>
      </c>
      <c r="BO24" s="135">
        <f t="shared" si="16"/>
        <v>0</v>
      </c>
      <c r="BP24" s="135">
        <f t="shared" si="16"/>
        <v>0</v>
      </c>
      <c r="BQ24" s="135">
        <f t="shared" si="16"/>
        <v>0</v>
      </c>
      <c r="BR24" s="135">
        <f t="shared" si="16"/>
        <v>0</v>
      </c>
      <c r="BS24" s="135">
        <f t="shared" si="16"/>
        <v>0</v>
      </c>
      <c r="BT24" s="135">
        <f t="shared" si="16"/>
        <v>0</v>
      </c>
      <c r="BU24" s="135">
        <f t="shared" si="16"/>
        <v>0</v>
      </c>
      <c r="BV24" s="135">
        <f t="shared" si="16"/>
        <v>0</v>
      </c>
      <c r="BW24" s="135">
        <f t="shared" si="16"/>
        <v>0</v>
      </c>
      <c r="BX24" s="135">
        <f t="shared" si="16"/>
        <v>0</v>
      </c>
      <c r="BY24" s="135">
        <f t="shared" si="16"/>
        <v>0</v>
      </c>
      <c r="BZ24" s="135">
        <f t="shared" si="16"/>
        <v>0</v>
      </c>
      <c r="CA24" s="135">
        <f t="shared" ref="CA24:CO24" si="17">+CA23*$F24+CA21</f>
        <v>0</v>
      </c>
      <c r="CB24" s="135">
        <f t="shared" si="17"/>
        <v>0</v>
      </c>
      <c r="CC24" s="135">
        <f t="shared" si="17"/>
        <v>0</v>
      </c>
      <c r="CD24" s="135">
        <f t="shared" si="17"/>
        <v>0</v>
      </c>
      <c r="CE24" s="135">
        <f t="shared" si="17"/>
        <v>0</v>
      </c>
      <c r="CF24" s="135">
        <f t="shared" si="17"/>
        <v>0</v>
      </c>
      <c r="CG24" s="135">
        <f t="shared" si="17"/>
        <v>0</v>
      </c>
      <c r="CH24" s="135">
        <f t="shared" si="17"/>
        <v>0</v>
      </c>
      <c r="CI24" s="135">
        <f t="shared" si="17"/>
        <v>0</v>
      </c>
      <c r="CJ24" s="135">
        <f t="shared" si="17"/>
        <v>0</v>
      </c>
      <c r="CK24" s="135">
        <f t="shared" si="17"/>
        <v>0</v>
      </c>
      <c r="CL24" s="135">
        <f t="shared" si="17"/>
        <v>0</v>
      </c>
      <c r="CM24" s="135">
        <f t="shared" si="17"/>
        <v>0</v>
      </c>
      <c r="CN24" s="135">
        <f t="shared" si="17"/>
        <v>0</v>
      </c>
      <c r="CO24" s="135">
        <f t="shared" si="17"/>
        <v>0</v>
      </c>
    </row>
    <row r="25" spans="1:93" s="43" customFormat="1" ht="15" x14ac:dyDescent="0.2">
      <c r="A25" s="119"/>
      <c r="B25" s="45"/>
      <c r="C25" s="45"/>
      <c r="D25" s="46"/>
      <c r="E25" s="45"/>
      <c r="F25" s="45"/>
      <c r="G25" s="45"/>
      <c r="H25" s="120"/>
      <c r="I25" s="120"/>
      <c r="J25" s="120"/>
      <c r="K25" s="120"/>
      <c r="L25" s="120"/>
    </row>
    <row r="26" spans="1:93" s="43" customFormat="1" ht="15" x14ac:dyDescent="0.2">
      <c r="A26" s="119"/>
      <c r="B26" s="45"/>
      <c r="C26" s="45"/>
      <c r="D26" s="46"/>
      <c r="E26" s="45"/>
      <c r="F26" s="45"/>
      <c r="G26" s="45"/>
      <c r="H26" s="120"/>
      <c r="I26" s="120"/>
      <c r="J26" s="120"/>
      <c r="K26" s="120"/>
      <c r="L26" s="120"/>
    </row>
    <row r="27" spans="1:93" s="43" customFormat="1" ht="15.75" thickBot="1" x14ac:dyDescent="0.25">
      <c r="A27" s="44"/>
      <c r="B27" s="45"/>
      <c r="C27" s="45"/>
      <c r="D27" s="46"/>
      <c r="E27" s="45"/>
      <c r="F27" s="45"/>
      <c r="G27" s="45"/>
      <c r="H27" s="47"/>
      <c r="I27" s="48"/>
    </row>
    <row r="28" spans="1:93" ht="15.75" thickBot="1" x14ac:dyDescent="0.25">
      <c r="A28" s="166" t="s">
        <v>124</v>
      </c>
      <c r="B28" s="167"/>
      <c r="C28" s="49"/>
      <c r="D28" s="50"/>
      <c r="E28" s="49"/>
      <c r="F28" s="49"/>
      <c r="G28" s="49"/>
      <c r="H28" s="51"/>
      <c r="I28" s="52"/>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ht="129.75" thickBot="1" x14ac:dyDescent="0.25">
      <c r="A29" s="54" t="s">
        <v>6</v>
      </c>
      <c r="B29" s="55" t="s">
        <v>7</v>
      </c>
      <c r="C29" s="56" t="s">
        <v>8</v>
      </c>
      <c r="D29" s="56" t="s">
        <v>9</v>
      </c>
      <c r="E29" s="56" t="s">
        <v>10</v>
      </c>
      <c r="F29" s="56" t="s">
        <v>11</v>
      </c>
      <c r="G29" s="57"/>
      <c r="H29" s="58" t="s">
        <v>13</v>
      </c>
      <c r="I29" s="59" t="s">
        <v>14</v>
      </c>
      <c r="J29" s="59" t="s">
        <v>15</v>
      </c>
      <c r="K29" s="59" t="s">
        <v>16</v>
      </c>
      <c r="L29" s="59" t="s">
        <v>17</v>
      </c>
      <c r="M29" s="59" t="s">
        <v>18</v>
      </c>
      <c r="N29" s="59" t="s">
        <v>19</v>
      </c>
      <c r="O29" s="59" t="s">
        <v>20</v>
      </c>
      <c r="P29" s="59" t="s">
        <v>21</v>
      </c>
      <c r="Q29" s="59" t="s">
        <v>22</v>
      </c>
      <c r="R29" s="59" t="s">
        <v>23</v>
      </c>
      <c r="S29" s="59" t="s">
        <v>24</v>
      </c>
      <c r="T29" s="59" t="s">
        <v>25</v>
      </c>
      <c r="U29" s="59" t="s">
        <v>26</v>
      </c>
      <c r="V29" s="59" t="s">
        <v>27</v>
      </c>
      <c r="W29" s="59" t="s">
        <v>28</v>
      </c>
      <c r="X29" s="59" t="s">
        <v>29</v>
      </c>
      <c r="Y29" s="59" t="s">
        <v>30</v>
      </c>
      <c r="Z29" s="59" t="s">
        <v>31</v>
      </c>
      <c r="AA29" s="59" t="s">
        <v>32</v>
      </c>
      <c r="AB29" s="59" t="s">
        <v>33</v>
      </c>
      <c r="AC29" s="59" t="s">
        <v>34</v>
      </c>
      <c r="AD29" s="59" t="s">
        <v>35</v>
      </c>
      <c r="AE29" s="59" t="s">
        <v>36</v>
      </c>
      <c r="AF29" s="59" t="s">
        <v>37</v>
      </c>
      <c r="AG29" s="59" t="s">
        <v>38</v>
      </c>
      <c r="AH29" s="59" t="s">
        <v>39</v>
      </c>
      <c r="AI29" s="59" t="s">
        <v>40</v>
      </c>
      <c r="AJ29" s="59" t="s">
        <v>41</v>
      </c>
      <c r="AK29" s="59" t="s">
        <v>42</v>
      </c>
      <c r="AL29" s="59" t="s">
        <v>43</v>
      </c>
      <c r="AM29" s="59" t="s">
        <v>44</v>
      </c>
      <c r="AN29" s="59" t="s">
        <v>45</v>
      </c>
      <c r="AO29" s="59" t="s">
        <v>46</v>
      </c>
      <c r="AP29" s="59" t="s">
        <v>47</v>
      </c>
      <c r="AQ29" s="59" t="s">
        <v>48</v>
      </c>
      <c r="AR29" s="59" t="s">
        <v>49</v>
      </c>
      <c r="AS29" s="59" t="s">
        <v>50</v>
      </c>
      <c r="AT29" s="59" t="s">
        <v>51</v>
      </c>
      <c r="AU29" s="59" t="s">
        <v>52</v>
      </c>
      <c r="AV29" s="59" t="s">
        <v>53</v>
      </c>
      <c r="AW29" s="59" t="s">
        <v>54</v>
      </c>
      <c r="AX29" s="59" t="s">
        <v>55</v>
      </c>
      <c r="AY29" s="59" t="s">
        <v>56</v>
      </c>
      <c r="AZ29" s="59" t="s">
        <v>57</v>
      </c>
      <c r="BA29" s="59" t="s">
        <v>58</v>
      </c>
      <c r="BB29" s="59" t="s">
        <v>59</v>
      </c>
      <c r="BC29" s="59" t="s">
        <v>60</v>
      </c>
      <c r="BD29" s="59" t="s">
        <v>61</v>
      </c>
      <c r="BE29" s="59" t="s">
        <v>62</v>
      </c>
      <c r="BF29" s="59" t="s">
        <v>63</v>
      </c>
      <c r="BG29" s="59" t="s">
        <v>64</v>
      </c>
      <c r="BH29" s="59" t="s">
        <v>65</v>
      </c>
      <c r="BI29" s="59" t="s">
        <v>66</v>
      </c>
      <c r="BJ29" s="59" t="s">
        <v>67</v>
      </c>
      <c r="BK29" s="59" t="s">
        <v>68</v>
      </c>
      <c r="BL29" s="59" t="s">
        <v>69</v>
      </c>
      <c r="BM29" s="59" t="s">
        <v>70</v>
      </c>
      <c r="BN29" s="59" t="s">
        <v>71</v>
      </c>
      <c r="BO29" s="59" t="s">
        <v>72</v>
      </c>
      <c r="BP29" s="59" t="s">
        <v>73</v>
      </c>
      <c r="BQ29" s="59" t="s">
        <v>74</v>
      </c>
      <c r="BR29" s="59" t="s">
        <v>75</v>
      </c>
      <c r="BS29" s="59" t="s">
        <v>76</v>
      </c>
      <c r="BT29" s="59" t="s">
        <v>77</v>
      </c>
      <c r="BU29" s="59" t="s">
        <v>78</v>
      </c>
      <c r="BV29" s="59" t="s">
        <v>79</v>
      </c>
      <c r="BW29" s="59" t="s">
        <v>80</v>
      </c>
      <c r="BX29" s="59" t="s">
        <v>81</v>
      </c>
      <c r="BY29" s="59" t="s">
        <v>82</v>
      </c>
      <c r="BZ29" s="59" t="s">
        <v>83</v>
      </c>
      <c r="CA29" s="59" t="s">
        <v>84</v>
      </c>
      <c r="CB29" s="59" t="s">
        <v>85</v>
      </c>
      <c r="CC29" s="59" t="s">
        <v>86</v>
      </c>
      <c r="CD29" s="59" t="s">
        <v>87</v>
      </c>
      <c r="CE29" s="59" t="s">
        <v>88</v>
      </c>
      <c r="CF29" s="59" t="s">
        <v>89</v>
      </c>
      <c r="CG29" s="59" t="s">
        <v>90</v>
      </c>
      <c r="CH29" s="59" t="s">
        <v>91</v>
      </c>
      <c r="CI29" s="59" t="s">
        <v>92</v>
      </c>
      <c r="CJ29" s="59" t="s">
        <v>93</v>
      </c>
      <c r="CK29" s="59" t="s">
        <v>94</v>
      </c>
      <c r="CL29" s="59" t="s">
        <v>95</v>
      </c>
      <c r="CM29" s="59" t="s">
        <v>96</v>
      </c>
      <c r="CN29" s="59" t="s">
        <v>97</v>
      </c>
      <c r="CO29" s="60" t="s">
        <v>98</v>
      </c>
    </row>
    <row r="30" spans="1:93" ht="15" x14ac:dyDescent="0.2">
      <c r="A30" s="160" t="s">
        <v>125</v>
      </c>
      <c r="B30" s="61"/>
      <c r="C30" s="19"/>
      <c r="D30" s="19" t="s">
        <v>104</v>
      </c>
      <c r="E30" s="21" t="s">
        <v>126</v>
      </c>
      <c r="F30" s="21"/>
      <c r="G30" s="19" t="s">
        <v>111</v>
      </c>
      <c r="H30" s="62"/>
      <c r="I30" s="63"/>
      <c r="J30" s="22"/>
      <c r="K30" s="23"/>
      <c r="L30" s="23"/>
      <c r="M30" s="23"/>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5"/>
    </row>
    <row r="31" spans="1:93" ht="15" x14ac:dyDescent="0.2">
      <c r="A31" s="168"/>
      <c r="B31" s="64"/>
      <c r="C31" s="27"/>
      <c r="D31" s="27" t="s">
        <v>104</v>
      </c>
      <c r="E31" s="29" t="s">
        <v>126</v>
      </c>
      <c r="F31" s="29"/>
      <c r="G31" s="27" t="s">
        <v>127</v>
      </c>
      <c r="H31" s="65"/>
      <c r="I31" s="66"/>
      <c r="J31" s="30"/>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128</v>
      </c>
      <c r="F32" s="27"/>
      <c r="G32" s="27" t="s">
        <v>111</v>
      </c>
      <c r="H32" s="67"/>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129</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130</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131</v>
      </c>
      <c r="F35" s="27"/>
      <c r="G35" s="27" t="s">
        <v>111</v>
      </c>
      <c r="H35" s="65"/>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132</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133</v>
      </c>
      <c r="F37" s="27"/>
      <c r="G37" s="27" t="s">
        <v>111</v>
      </c>
      <c r="H37" s="65"/>
      <c r="I37" s="68"/>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134</v>
      </c>
      <c r="F38" s="27"/>
      <c r="G38" s="27" t="s">
        <v>111</v>
      </c>
      <c r="H38" s="67"/>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68"/>
      <c r="B39" s="64"/>
      <c r="C39" s="27"/>
      <c r="D39" s="27" t="s">
        <v>109</v>
      </c>
      <c r="E39" s="27" t="s">
        <v>135</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136</v>
      </c>
      <c r="F40" s="27"/>
      <c r="G40" s="27" t="s">
        <v>111</v>
      </c>
      <c r="H40" s="69"/>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137</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138</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68"/>
      <c r="B43" s="64"/>
      <c r="C43" s="27"/>
      <c r="D43" s="27" t="s">
        <v>109</v>
      </c>
      <c r="E43" s="27" t="s">
        <v>139</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ht="28.5" x14ac:dyDescent="0.2">
      <c r="A44" s="168"/>
      <c r="B44" s="64"/>
      <c r="C44" s="27"/>
      <c r="D44" s="27" t="s">
        <v>109</v>
      </c>
      <c r="E44" s="27" t="s">
        <v>140</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141</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142</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143</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144</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145</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146</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147</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148</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149</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150</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151</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152</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153</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154</v>
      </c>
      <c r="F58" s="27"/>
      <c r="G58" s="27" t="s">
        <v>111</v>
      </c>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155</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156</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157</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158</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109</v>
      </c>
      <c r="E63" s="27" t="s">
        <v>159</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64"/>
      <c r="C64" s="27"/>
      <c r="D64" s="27" t="s">
        <v>160</v>
      </c>
      <c r="E64" s="27"/>
      <c r="F64" s="27"/>
      <c r="G64" s="27"/>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68"/>
      <c r="B65" s="70"/>
      <c r="C65" s="32"/>
      <c r="D65" s="27" t="s">
        <v>161</v>
      </c>
      <c r="E65" s="27"/>
      <c r="F65" s="32"/>
      <c r="G65" s="32"/>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ht="15" thickBot="1" x14ac:dyDescent="0.25">
      <c r="A66" s="169"/>
      <c r="B66" s="71"/>
      <c r="C66" s="72"/>
      <c r="D66" s="73" t="s">
        <v>162</v>
      </c>
      <c r="E66" s="73"/>
      <c r="F66" s="72"/>
      <c r="G66" s="72"/>
      <c r="H66" s="74"/>
      <c r="I66" s="74"/>
      <c r="J66" s="74"/>
      <c r="K66" s="74"/>
      <c r="L66" s="74"/>
      <c r="M66" s="74"/>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42"/>
    </row>
    <row r="68" spans="1:93" ht="15" thickBot="1" x14ac:dyDescent="0.25"/>
    <row r="69" spans="1:93" ht="15" thickBot="1" x14ac:dyDescent="0.25">
      <c r="A69" s="75" t="s">
        <v>1</v>
      </c>
      <c r="B69" s="4" t="e">
        <f>#REF!</f>
        <v>#REF!</v>
      </c>
      <c r="C69" s="75" t="s">
        <v>3</v>
      </c>
      <c r="D69" s="76"/>
    </row>
    <row r="70" spans="1:93" ht="15" thickBot="1" x14ac:dyDescent="0.25">
      <c r="A70" s="9"/>
      <c r="B70" s="9"/>
      <c r="C70" s="9"/>
      <c r="D70" s="9"/>
    </row>
    <row r="71" spans="1:93" ht="15.75" thickBot="1" x14ac:dyDescent="0.25">
      <c r="A71" s="158" t="s">
        <v>163</v>
      </c>
      <c r="B71" s="159"/>
      <c r="C71" s="77" t="s">
        <v>164</v>
      </c>
      <c r="D71" s="77" t="s">
        <v>164</v>
      </c>
      <c r="E71" s="78"/>
      <c r="F71" s="78"/>
      <c r="G71" s="78"/>
      <c r="H71" s="78"/>
      <c r="I71" s="78"/>
      <c r="J71" s="78"/>
      <c r="K71" s="79"/>
      <c r="L71" s="78"/>
    </row>
    <row r="72" spans="1:93" x14ac:dyDescent="0.2">
      <c r="A72" s="80" t="s">
        <v>165</v>
      </c>
      <c r="B72" s="81"/>
      <c r="C72" s="82"/>
      <c r="D72" s="43"/>
      <c r="E72" s="78"/>
      <c r="F72" s="78"/>
      <c r="G72" s="78"/>
      <c r="H72" s="78"/>
      <c r="I72" s="78"/>
      <c r="J72" s="78"/>
      <c r="K72" s="79"/>
      <c r="L72" s="78"/>
    </row>
    <row r="73" spans="1:93" x14ac:dyDescent="0.2">
      <c r="A73" s="83" t="s">
        <v>166</v>
      </c>
      <c r="B73" s="78" t="s">
        <v>167</v>
      </c>
      <c r="C73" s="84">
        <f>3.5%</f>
        <v>3.5000000000000003E-2</v>
      </c>
      <c r="D73" s="43"/>
      <c r="E73" s="78"/>
      <c r="F73" s="78"/>
      <c r="G73" s="78"/>
      <c r="H73" s="78"/>
      <c r="I73" s="78"/>
      <c r="J73" s="78"/>
      <c r="K73" s="79"/>
      <c r="L73" s="78"/>
    </row>
    <row r="74" spans="1:93" x14ac:dyDescent="0.2">
      <c r="A74" s="83" t="s">
        <v>168</v>
      </c>
      <c r="B74" s="78" t="s">
        <v>122</v>
      </c>
      <c r="C74" s="84">
        <v>2.92E-2</v>
      </c>
      <c r="D74" s="43"/>
      <c r="E74" s="78"/>
      <c r="F74" s="78"/>
      <c r="G74" s="78"/>
      <c r="H74" s="78"/>
      <c r="I74" s="78"/>
      <c r="J74" s="78"/>
      <c r="K74" s="79"/>
      <c r="L74" s="78"/>
    </row>
    <row r="75" spans="1:93" x14ac:dyDescent="0.2">
      <c r="A75" s="83" t="s">
        <v>169</v>
      </c>
      <c r="B75" s="78" t="s">
        <v>170</v>
      </c>
      <c r="C75" s="85">
        <v>5</v>
      </c>
      <c r="D75" s="43"/>
      <c r="E75" s="78"/>
      <c r="F75" s="78"/>
      <c r="G75" s="78"/>
      <c r="H75" s="78"/>
      <c r="I75" s="78"/>
      <c r="J75" s="78"/>
      <c r="K75" s="79"/>
      <c r="L75" s="78"/>
    </row>
    <row r="76" spans="1:93" x14ac:dyDescent="0.2">
      <c r="A76" s="83" t="s">
        <v>171</v>
      </c>
      <c r="B76" s="78" t="s">
        <v>172</v>
      </c>
      <c r="C76" s="86">
        <v>1000</v>
      </c>
      <c r="D76" s="43"/>
      <c r="E76" s="78"/>
      <c r="F76" s="78"/>
      <c r="G76" s="78"/>
      <c r="H76" s="78"/>
      <c r="I76" s="78"/>
      <c r="J76" s="78"/>
      <c r="K76" s="79"/>
      <c r="L76" s="78"/>
    </row>
    <row r="77" spans="1:93" x14ac:dyDescent="0.2">
      <c r="A77" s="87" t="s">
        <v>173</v>
      </c>
      <c r="B77" s="88" t="s">
        <v>174</v>
      </c>
      <c r="C77" s="89">
        <f>1/C75</f>
        <v>0.2</v>
      </c>
      <c r="D77" s="43"/>
      <c r="E77" s="78"/>
      <c r="F77" s="78"/>
      <c r="G77" s="78"/>
      <c r="H77" s="78"/>
      <c r="I77" s="78"/>
      <c r="J77" s="78"/>
      <c r="K77" s="79"/>
      <c r="L77" s="78"/>
    </row>
    <row r="78" spans="1:93" x14ac:dyDescent="0.2">
      <c r="A78" s="79"/>
      <c r="B78" s="78"/>
      <c r="C78" s="78"/>
      <c r="D78" s="78"/>
      <c r="E78" s="78"/>
      <c r="F78" s="78"/>
      <c r="G78" s="78"/>
      <c r="H78" s="78"/>
      <c r="I78" s="78"/>
      <c r="J78" s="78"/>
      <c r="K78" s="79"/>
      <c r="L78" s="78"/>
    </row>
    <row r="79" spans="1:93" ht="15" thickBot="1" x14ac:dyDescent="0.25">
      <c r="A79" s="79"/>
      <c r="B79" s="78"/>
      <c r="C79" s="78"/>
      <c r="D79" s="90">
        <v>1</v>
      </c>
      <c r="E79" s="90">
        <v>2</v>
      </c>
      <c r="F79" s="90">
        <v>3</v>
      </c>
      <c r="G79" s="90">
        <v>4</v>
      </c>
      <c r="H79" s="90">
        <v>5</v>
      </c>
      <c r="J79" s="78"/>
      <c r="K79" s="79"/>
      <c r="L79" s="78"/>
    </row>
    <row r="80" spans="1:93" x14ac:dyDescent="0.2">
      <c r="A80" s="91"/>
      <c r="B80" s="92"/>
      <c r="C80" s="92"/>
      <c r="D80" s="93" t="s">
        <v>175</v>
      </c>
      <c r="E80" s="93" t="s">
        <v>176</v>
      </c>
      <c r="F80" s="93" t="s">
        <v>177</v>
      </c>
      <c r="G80" s="93" t="s">
        <v>178</v>
      </c>
      <c r="H80" s="94" t="s">
        <v>179</v>
      </c>
      <c r="I80" s="78"/>
      <c r="J80" s="170" t="s">
        <v>180</v>
      </c>
      <c r="K80" s="171"/>
      <c r="L80" s="78"/>
    </row>
    <row r="81" spans="1:12" ht="15" thickBot="1" x14ac:dyDescent="0.25">
      <c r="A81" s="95" t="s">
        <v>181</v>
      </c>
      <c r="B81" s="96" t="s">
        <v>108</v>
      </c>
      <c r="C81" s="96"/>
      <c r="D81" s="97">
        <f>1/((1+$C$73)^(D79))</f>
        <v>0.96618357487922713</v>
      </c>
      <c r="E81" s="97">
        <f t="shared" ref="E81:H81" si="18">1/((1+$C$73)^(E79))</f>
        <v>0.93351070036640305</v>
      </c>
      <c r="F81" s="97">
        <f t="shared" si="18"/>
        <v>0.90194270566802237</v>
      </c>
      <c r="G81" s="97">
        <f t="shared" si="18"/>
        <v>0.87144222769857238</v>
      </c>
      <c r="H81" s="97">
        <f t="shared" si="18"/>
        <v>0.84197316685852419</v>
      </c>
      <c r="I81" s="78"/>
      <c r="J81" s="172" t="s">
        <v>182</v>
      </c>
      <c r="K81" s="173"/>
      <c r="L81" s="78"/>
    </row>
    <row r="82" spans="1:12" ht="15" thickBot="1" x14ac:dyDescent="0.25">
      <c r="A82" s="79"/>
      <c r="B82" s="78"/>
      <c r="C82" s="78"/>
      <c r="D82" s="78"/>
      <c r="E82" s="78"/>
      <c r="F82" s="78"/>
      <c r="G82" s="78"/>
      <c r="H82" s="78"/>
      <c r="I82" s="78"/>
      <c r="J82" s="98"/>
      <c r="K82" s="99"/>
      <c r="L82" s="78"/>
    </row>
    <row r="83" spans="1:12" x14ac:dyDescent="0.2">
      <c r="A83" s="100" t="s">
        <v>183</v>
      </c>
      <c r="B83" s="101"/>
      <c r="C83" s="101"/>
      <c r="D83" s="102"/>
      <c r="E83" s="102"/>
      <c r="F83" s="102"/>
      <c r="G83" s="102"/>
      <c r="H83" s="103"/>
      <c r="I83" s="78"/>
      <c r="J83" s="98"/>
      <c r="K83" s="99"/>
      <c r="L83" s="78"/>
    </row>
    <row r="84" spans="1:12" x14ac:dyDescent="0.2">
      <c r="A84" s="104"/>
      <c r="B84" s="105"/>
      <c r="C84" s="106" t="s">
        <v>184</v>
      </c>
      <c r="D84" s="107" t="s">
        <v>175</v>
      </c>
      <c r="E84" s="107" t="s">
        <v>176</v>
      </c>
      <c r="F84" s="107" t="s">
        <v>177</v>
      </c>
      <c r="G84" s="107" t="s">
        <v>178</v>
      </c>
      <c r="H84" s="108" t="s">
        <v>179</v>
      </c>
      <c r="I84" s="78"/>
      <c r="J84" s="98"/>
      <c r="K84" s="99"/>
      <c r="L84" s="78"/>
    </row>
    <row r="85" spans="1:12" x14ac:dyDescent="0.2">
      <c r="A85" s="98" t="s">
        <v>185</v>
      </c>
      <c r="B85" s="78" t="s">
        <v>117</v>
      </c>
      <c r="C85" s="109" t="s">
        <v>186</v>
      </c>
      <c r="D85" s="110">
        <f>C76</f>
        <v>1000</v>
      </c>
      <c r="E85" s="110">
        <f>D87</f>
        <v>800</v>
      </c>
      <c r="F85" s="110">
        <f>E87</f>
        <v>600</v>
      </c>
      <c r="G85" s="110">
        <f>F87</f>
        <v>400</v>
      </c>
      <c r="H85" s="111">
        <f>G87</f>
        <v>200</v>
      </c>
      <c r="I85" s="78"/>
      <c r="J85" s="174" t="s">
        <v>187</v>
      </c>
      <c r="K85" s="175"/>
      <c r="L85" s="78"/>
    </row>
    <row r="86" spans="1:12" x14ac:dyDescent="0.2">
      <c r="A86" s="98" t="s">
        <v>188</v>
      </c>
      <c r="B86" s="78" t="s">
        <v>119</v>
      </c>
      <c r="C86" s="109" t="s">
        <v>186</v>
      </c>
      <c r="D86" s="110">
        <f>$D$85*$C$77</f>
        <v>200</v>
      </c>
      <c r="E86" s="110">
        <f>$D$85*$C$77</f>
        <v>200</v>
      </c>
      <c r="F86" s="110">
        <f>$D$85*$C$77</f>
        <v>200</v>
      </c>
      <c r="G86" s="110">
        <f>$D$85*$C$77</f>
        <v>200</v>
      </c>
      <c r="H86" s="111">
        <f>$D$85*$C$77</f>
        <v>200</v>
      </c>
      <c r="I86" s="78"/>
      <c r="J86" s="176" t="s">
        <v>189</v>
      </c>
      <c r="K86" s="177"/>
      <c r="L86" s="78"/>
    </row>
    <row r="87" spans="1:12" x14ac:dyDescent="0.2">
      <c r="A87" s="98" t="s">
        <v>190</v>
      </c>
      <c r="B87" s="78" t="s">
        <v>120</v>
      </c>
      <c r="C87" s="109" t="s">
        <v>186</v>
      </c>
      <c r="D87" s="110">
        <f>D85-D86</f>
        <v>800</v>
      </c>
      <c r="E87" s="110">
        <f>E85-E86</f>
        <v>600</v>
      </c>
      <c r="F87" s="110">
        <f>F85-F86</f>
        <v>400</v>
      </c>
      <c r="G87" s="110">
        <f>G85-G86</f>
        <v>200</v>
      </c>
      <c r="H87" s="111">
        <f>H85-H86</f>
        <v>0</v>
      </c>
      <c r="I87" s="78"/>
      <c r="J87" s="145" t="s">
        <v>191</v>
      </c>
      <c r="K87" s="146"/>
      <c r="L87" s="78"/>
    </row>
    <row r="88" spans="1:12" x14ac:dyDescent="0.2">
      <c r="A88" s="98" t="s">
        <v>192</v>
      </c>
      <c r="B88" s="78" t="s">
        <v>121</v>
      </c>
      <c r="C88" s="109" t="s">
        <v>186</v>
      </c>
      <c r="D88" s="110">
        <f>AVERAGE(D85,D87)</f>
        <v>900</v>
      </c>
      <c r="E88" s="110">
        <f>AVERAGE(E85,E87)</f>
        <v>700</v>
      </c>
      <c r="F88" s="110">
        <f>AVERAGE(F85,F87)</f>
        <v>500</v>
      </c>
      <c r="G88" s="110">
        <f>AVERAGE(G85,G87)</f>
        <v>300</v>
      </c>
      <c r="H88" s="111">
        <f>AVERAGE(H85,H87)</f>
        <v>100</v>
      </c>
      <c r="I88" s="78"/>
      <c r="J88" s="145" t="s">
        <v>193</v>
      </c>
      <c r="K88" s="146"/>
      <c r="L88" s="78"/>
    </row>
    <row r="89" spans="1:12" x14ac:dyDescent="0.2">
      <c r="A89" s="98" t="s">
        <v>194</v>
      </c>
      <c r="B89" s="78" t="s">
        <v>106</v>
      </c>
      <c r="C89" s="109" t="s">
        <v>186</v>
      </c>
      <c r="D89" s="110">
        <f>(D88*($C$74))+D86</f>
        <v>226.28</v>
      </c>
      <c r="E89" s="110">
        <f>(E88*($C$74))+E86</f>
        <v>220.44</v>
      </c>
      <c r="F89" s="110">
        <f>(F88*($C$74))+F86</f>
        <v>214.6</v>
      </c>
      <c r="G89" s="110">
        <f>(G88*($C$74))+G86</f>
        <v>208.76</v>
      </c>
      <c r="H89" s="111">
        <f>(H88*($C$74))+H86</f>
        <v>202.92</v>
      </c>
      <c r="I89" s="78"/>
      <c r="J89" s="147" t="s">
        <v>195</v>
      </c>
      <c r="K89" s="148"/>
      <c r="L89" s="78"/>
    </row>
    <row r="90" spans="1:12" x14ac:dyDescent="0.2">
      <c r="A90" s="98" t="s">
        <v>196</v>
      </c>
      <c r="B90" s="78" t="s">
        <v>197</v>
      </c>
      <c r="C90" s="109" t="s">
        <v>186</v>
      </c>
      <c r="D90" s="110">
        <f>D89*D81</f>
        <v>218.62801932367151</v>
      </c>
      <c r="E90" s="110">
        <f>E89*E81</f>
        <v>205.78309878876988</v>
      </c>
      <c r="F90" s="110">
        <f>F89*F81</f>
        <v>193.55690463635759</v>
      </c>
      <c r="G90" s="110">
        <f>G89*G81</f>
        <v>181.92227945435397</v>
      </c>
      <c r="H90" s="111">
        <f>H89*H81</f>
        <v>170.85319501893173</v>
      </c>
      <c r="I90" s="78"/>
      <c r="J90" s="147" t="s">
        <v>198</v>
      </c>
      <c r="K90" s="148"/>
      <c r="L90" s="78"/>
    </row>
    <row r="91" spans="1:12" x14ac:dyDescent="0.2">
      <c r="A91" s="98"/>
      <c r="B91" s="78"/>
      <c r="C91" s="109"/>
      <c r="D91" s="110"/>
      <c r="E91" s="110"/>
      <c r="F91" s="110"/>
      <c r="G91" s="110"/>
      <c r="H91" s="111"/>
      <c r="I91" s="78"/>
      <c r="J91" s="98"/>
      <c r="K91" s="99"/>
      <c r="L91" s="78"/>
    </row>
    <row r="92" spans="1:12" x14ac:dyDescent="0.2">
      <c r="A92" s="98" t="s">
        <v>199</v>
      </c>
      <c r="B92" s="112" t="s">
        <v>200</v>
      </c>
      <c r="C92" s="113" t="s">
        <v>186</v>
      </c>
      <c r="D92" s="114">
        <f>SUM(D90:H90)</f>
        <v>970.74349722208467</v>
      </c>
      <c r="E92" s="110"/>
      <c r="F92" s="110"/>
      <c r="G92" s="110"/>
      <c r="H92" s="111"/>
      <c r="I92" s="78"/>
      <c r="J92" s="147" t="s">
        <v>201</v>
      </c>
      <c r="K92" s="148"/>
      <c r="L92" s="78"/>
    </row>
    <row r="93" spans="1:12" ht="15" thickBot="1" x14ac:dyDescent="0.25">
      <c r="A93" s="115"/>
      <c r="B93" s="96"/>
      <c r="C93" s="116"/>
      <c r="D93" s="96"/>
      <c r="E93" s="96"/>
      <c r="F93" s="96"/>
      <c r="G93" s="96"/>
      <c r="H93" s="117"/>
      <c r="I93" s="78"/>
      <c r="J93" s="95"/>
      <c r="K93" s="117"/>
      <c r="L93" s="78"/>
    </row>
    <row r="94" spans="1:12" x14ac:dyDescent="0.2">
      <c r="A94" s="79"/>
      <c r="B94" s="78"/>
      <c r="C94" s="78"/>
      <c r="D94" s="78"/>
      <c r="E94" s="78"/>
      <c r="F94" s="78"/>
      <c r="G94" s="78"/>
      <c r="H94" s="78"/>
      <c r="I94" s="78"/>
      <c r="J94" s="79"/>
      <c r="K94" s="78"/>
      <c r="L94" s="78"/>
    </row>
    <row r="95" spans="1:12" ht="15" thickBot="1" x14ac:dyDescent="0.25">
      <c r="A95" s="79"/>
      <c r="B95" s="78"/>
      <c r="C95" s="78"/>
      <c r="D95" s="78"/>
      <c r="E95" s="78"/>
      <c r="F95" s="78"/>
      <c r="G95" s="78"/>
      <c r="H95" s="78"/>
      <c r="I95" s="78"/>
      <c r="J95" s="79"/>
      <c r="K95" s="78"/>
      <c r="L95" s="78"/>
    </row>
    <row r="96" spans="1:12" x14ac:dyDescent="0.2">
      <c r="A96" s="149" t="s">
        <v>202</v>
      </c>
      <c r="B96" s="150"/>
      <c r="C96" s="150"/>
      <c r="D96" s="150"/>
      <c r="E96" s="150"/>
      <c r="F96" s="150"/>
      <c r="G96" s="150"/>
      <c r="H96" s="151"/>
      <c r="I96" s="78"/>
      <c r="J96" s="79"/>
      <c r="K96" s="78"/>
      <c r="L96" s="78"/>
    </row>
    <row r="97" spans="1:12" x14ac:dyDescent="0.2">
      <c r="A97" s="152"/>
      <c r="B97" s="153"/>
      <c r="C97" s="153"/>
      <c r="D97" s="153"/>
      <c r="E97" s="153"/>
      <c r="F97" s="153"/>
      <c r="G97" s="153"/>
      <c r="H97" s="154"/>
      <c r="J97" s="78"/>
      <c r="K97" s="79"/>
      <c r="L97" s="78"/>
    </row>
    <row r="98" spans="1:12" x14ac:dyDescent="0.2">
      <c r="A98" s="152"/>
      <c r="B98" s="153"/>
      <c r="C98" s="153"/>
      <c r="D98" s="153"/>
      <c r="E98" s="153"/>
      <c r="F98" s="153"/>
      <c r="G98" s="153"/>
      <c r="H98" s="154"/>
    </row>
    <row r="99" spans="1:12" x14ac:dyDescent="0.2">
      <c r="A99" s="152"/>
      <c r="B99" s="153"/>
      <c r="C99" s="153"/>
      <c r="D99" s="153"/>
      <c r="E99" s="153"/>
      <c r="F99" s="153"/>
      <c r="G99" s="153"/>
      <c r="H99" s="154"/>
    </row>
    <row r="100" spans="1:12" x14ac:dyDescent="0.2">
      <c r="A100" s="152"/>
      <c r="B100" s="153"/>
      <c r="C100" s="153"/>
      <c r="D100" s="153"/>
      <c r="E100" s="153"/>
      <c r="F100" s="153"/>
      <c r="G100" s="153"/>
      <c r="H100" s="154"/>
    </row>
    <row r="101" spans="1:12" x14ac:dyDescent="0.2">
      <c r="A101" s="152"/>
      <c r="B101" s="153"/>
      <c r="C101" s="153"/>
      <c r="D101" s="153"/>
      <c r="E101" s="153"/>
      <c r="F101" s="153"/>
      <c r="G101" s="153"/>
      <c r="H101" s="154"/>
    </row>
    <row r="102" spans="1:12" x14ac:dyDescent="0.2">
      <c r="A102" s="152"/>
      <c r="B102" s="153"/>
      <c r="C102" s="153"/>
      <c r="D102" s="153"/>
      <c r="E102" s="153"/>
      <c r="F102" s="153"/>
      <c r="G102" s="153"/>
      <c r="H102" s="154"/>
    </row>
    <row r="103" spans="1:12" x14ac:dyDescent="0.2">
      <c r="A103" s="152"/>
      <c r="B103" s="153"/>
      <c r="C103" s="153"/>
      <c r="D103" s="153"/>
      <c r="E103" s="153"/>
      <c r="F103" s="153"/>
      <c r="G103" s="153"/>
      <c r="H103" s="154"/>
    </row>
    <row r="104" spans="1:12" x14ac:dyDescent="0.2">
      <c r="A104" s="152"/>
      <c r="B104" s="153"/>
      <c r="C104" s="153"/>
      <c r="D104" s="153"/>
      <c r="E104" s="153"/>
      <c r="F104" s="153"/>
      <c r="G104" s="153"/>
      <c r="H104" s="154"/>
    </row>
    <row r="105" spans="1:12" x14ac:dyDescent="0.2">
      <c r="A105" s="152"/>
      <c r="B105" s="153"/>
      <c r="C105" s="153"/>
      <c r="D105" s="153"/>
      <c r="E105" s="153"/>
      <c r="F105" s="153"/>
      <c r="G105" s="153"/>
      <c r="H105" s="154"/>
    </row>
    <row r="106" spans="1:12" x14ac:dyDescent="0.2">
      <c r="A106" s="152"/>
      <c r="B106" s="153"/>
      <c r="C106" s="153"/>
      <c r="D106" s="153"/>
      <c r="E106" s="153"/>
      <c r="F106" s="153"/>
      <c r="G106" s="153"/>
      <c r="H106" s="154"/>
    </row>
    <row r="107" spans="1:12" x14ac:dyDescent="0.2">
      <c r="A107" s="152"/>
      <c r="B107" s="153"/>
      <c r="C107" s="153"/>
      <c r="D107" s="153"/>
      <c r="E107" s="153"/>
      <c r="F107" s="153"/>
      <c r="G107" s="153"/>
      <c r="H107" s="154"/>
    </row>
    <row r="108" spans="1:12" x14ac:dyDescent="0.2">
      <c r="A108" s="152"/>
      <c r="B108" s="153"/>
      <c r="C108" s="153"/>
      <c r="D108" s="153"/>
      <c r="E108" s="153"/>
      <c r="F108" s="153"/>
      <c r="G108" s="153"/>
      <c r="H108" s="154"/>
    </row>
    <row r="109" spans="1:12" x14ac:dyDescent="0.2">
      <c r="A109" s="152"/>
      <c r="B109" s="153"/>
      <c r="C109" s="153"/>
      <c r="D109" s="153"/>
      <c r="E109" s="153"/>
      <c r="F109" s="153"/>
      <c r="G109" s="153"/>
      <c r="H109" s="154"/>
    </row>
    <row r="110" spans="1:12" x14ac:dyDescent="0.2">
      <c r="A110" s="152"/>
      <c r="B110" s="153"/>
      <c r="C110" s="153"/>
      <c r="D110" s="153"/>
      <c r="E110" s="153"/>
      <c r="F110" s="153"/>
      <c r="G110" s="153"/>
      <c r="H110" s="154"/>
    </row>
    <row r="111" spans="1:12" x14ac:dyDescent="0.2">
      <c r="A111" s="152"/>
      <c r="B111" s="153"/>
      <c r="C111" s="153"/>
      <c r="D111" s="153"/>
      <c r="E111" s="153"/>
      <c r="F111" s="153"/>
      <c r="G111" s="153"/>
      <c r="H111" s="154"/>
    </row>
    <row r="112" spans="1:12"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x14ac:dyDescent="0.2">
      <c r="A119" s="152"/>
      <c r="B119" s="153"/>
      <c r="C119" s="153"/>
      <c r="D119" s="153"/>
      <c r="E119" s="153"/>
      <c r="F119" s="153"/>
      <c r="G119" s="153"/>
      <c r="H119" s="154"/>
    </row>
    <row r="120" spans="1:8" ht="15" thickBot="1" x14ac:dyDescent="0.25">
      <c r="A120" s="155"/>
      <c r="B120" s="156"/>
      <c r="C120" s="156"/>
      <c r="D120" s="156"/>
      <c r="E120" s="156"/>
      <c r="F120" s="156"/>
      <c r="G120" s="156"/>
      <c r="H120" s="157"/>
    </row>
  </sheetData>
  <mergeCells count="17">
    <mergeCell ref="A71:B71"/>
    <mergeCell ref="A5:B5"/>
    <mergeCell ref="A7:A15"/>
    <mergeCell ref="H15:L15"/>
    <mergeCell ref="A28:B28"/>
    <mergeCell ref="A30:A66"/>
    <mergeCell ref="H17:L17"/>
    <mergeCell ref="J89:K89"/>
    <mergeCell ref="J90:K90"/>
    <mergeCell ref="J92:K92"/>
    <mergeCell ref="A96:H120"/>
    <mergeCell ref="J80:K80"/>
    <mergeCell ref="J81:K81"/>
    <mergeCell ref="J85:K85"/>
    <mergeCell ref="J86:K86"/>
    <mergeCell ref="J87:K87"/>
    <mergeCell ref="J88:K88"/>
  </mergeCells>
  <dataValidations count="4">
    <dataValidation type="list" allowBlank="1" showInputMessage="1" showErrorMessage="1" sqref="E30:F31" xr:uid="{5CCFB397-7A88-4527-958F-ADA6354123FE}">
      <formula1>INDIRECT(IFERROR(RIGHT(#REF!,LEN(#REF!)-FIND(" ",#REF!)),#REF!)&amp;"Subs")</formula1>
    </dataValidation>
    <dataValidation type="list" allowBlank="1" showInputMessage="1" showErrorMessage="1" sqref="E32:F46" xr:uid="{95404EA7-B645-4AD5-B99F-41F55D570229}">
      <formula1>INDIRECT(IFERROR(RIGHT($B32,LEN($B32)-FIND(" ",$B32)),$B32)&amp;"Subs")</formula1>
    </dataValidation>
    <dataValidation type="list" allowBlank="1" showInputMessage="1" showErrorMessage="1" sqref="G30:G64 G12:G13 G27:G28" xr:uid="{B8F12D01-1293-4B36-B052-3EA27D2DA7BA}">
      <formula1>"Fixed,Variable"</formula1>
    </dataValidation>
    <dataValidation type="list" allowBlank="1" showInputMessage="1" showErrorMessage="1" sqref="E64:E66 D30:D66 D12:D13 D27:D28" xr:uid="{A58084F6-BC9A-4F96-AB33-63FA7C68474E}">
      <formula1>Variables</formula1>
    </dataValidation>
  </dataValidations>
  <hyperlinks>
    <hyperlink ref="F3" location="'TITLE PAGE'!A1" display="Back to title page" xr:uid="{AFD34C5A-FE63-4FE6-B82F-25575A5CF9F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A4658-37F3-4F89-AF27-72F9DCE3CA31}">
  <dimension ref="A1:CO120"/>
  <sheetViews>
    <sheetView zoomScale="70" zoomScaleNormal="70" workbookViewId="0">
      <selection activeCell="A6"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233</v>
      </c>
      <c r="C8" t="s">
        <v>216</v>
      </c>
      <c r="D8" s="27" t="s">
        <v>104</v>
      </c>
      <c r="E8" s="28"/>
      <c r="F8" s="28"/>
      <c r="G8" s="29" t="s">
        <v>105</v>
      </c>
      <c r="H8" s="30"/>
      <c r="I8" s="31"/>
      <c r="J8" s="31"/>
      <c r="K8" s="31"/>
      <c r="L8" s="31"/>
      <c r="M8" s="32"/>
      <c r="N8" s="118">
        <f>('[1]2030 onwards to 2080'!$E$31/5/1000000)*'[1]2030 onwards to 2080'!$H$4</f>
        <v>0.43826562467958735</v>
      </c>
      <c r="O8" s="118">
        <f>('[1]2030 onwards to 2080'!$E$31/5/1000000)*'[1]2030 onwards to 2080'!$H$4</f>
        <v>0.43826562467958735</v>
      </c>
      <c r="P8" s="118">
        <f>('[1]2030 onwards to 2080'!$E$31/5/1000000)*'[1]2030 onwards to 2080'!$H$4</f>
        <v>0.43826562467958735</v>
      </c>
      <c r="Q8" s="118">
        <f>('[1]2030 onwards to 2080'!$E$31/5/1000000)*'[1]2030 onwards to 2080'!$H$4</f>
        <v>0.43826562467958735</v>
      </c>
      <c r="R8" s="118">
        <f>('[1]2030 onwards to 2080'!$E$31/5/1000000)*'[1]2030 onwards to 2080'!$H$4</f>
        <v>0.43826562467958735</v>
      </c>
      <c r="S8" s="118">
        <f>('[1]2030 onwards to 2080'!$J$31/5/1000000)*'[1]2030 onwards to 2080'!$H$4</f>
        <v>0.40758703095201626</v>
      </c>
      <c r="T8" s="118">
        <f>('[1]2030 onwards to 2080'!$J$31/5/1000000)*'[1]2030 onwards to 2080'!$H$4</f>
        <v>0.40758703095201626</v>
      </c>
      <c r="U8" s="118">
        <f>('[1]2030 onwards to 2080'!$J$31/5/1000000)*'[1]2030 onwards to 2080'!$H$4</f>
        <v>0.40758703095201626</v>
      </c>
      <c r="V8" s="118">
        <f>('[1]2030 onwards to 2080'!$J$31/5/1000000)*'[1]2030 onwards to 2080'!$H$4</f>
        <v>0.40758703095201626</v>
      </c>
      <c r="W8" s="118">
        <f>('[1]2030 onwards to 2080'!$J$31/5/1000000)*'[1]2030 onwards to 2080'!$H$4</f>
        <v>0.40758703095201626</v>
      </c>
      <c r="X8" s="118">
        <f>('[1]2030 onwards to 2080'!$P$31/5/1000000)*'[1]2030 onwards to 2080'!$H$4</f>
        <v>0.37905593878537513</v>
      </c>
      <c r="Y8" s="118">
        <f>('[1]2030 onwards to 2080'!$P$31/5/1000000)*'[1]2030 onwards to 2080'!$H$4</f>
        <v>0.37905593878537513</v>
      </c>
      <c r="Z8" s="118">
        <f>('[1]2030 onwards to 2080'!$P$31/5/1000000)*'[1]2030 onwards to 2080'!$H$4</f>
        <v>0.37905593878537513</v>
      </c>
      <c r="AA8" s="118">
        <f>('[1]2030 onwards to 2080'!$P$31/5/1000000)*'[1]2030 onwards to 2080'!$H$4</f>
        <v>0.37905593878537513</v>
      </c>
      <c r="AB8" s="118">
        <f>('[1]2030 onwards to 2080'!$P$31/5/1000000)*'[1]2030 onwards to 2080'!$H$4</f>
        <v>0.37905593878537513</v>
      </c>
      <c r="AC8" s="118">
        <f>('[1]2030 onwards to 2080'!$V$31/5/1000000)*'[1]2030 onwards to 2080'!$H$4</f>
        <v>0.36010314184610637</v>
      </c>
      <c r="AD8" s="118">
        <f>('[1]2030 onwards to 2080'!$V$31/5/1000000)*'[1]2030 onwards to 2080'!$H$4</f>
        <v>0.36010314184610637</v>
      </c>
      <c r="AE8" s="118">
        <f>('[1]2030 onwards to 2080'!$V$31/5/1000000)*'[1]2030 onwards to 2080'!$H$4</f>
        <v>0.36010314184610637</v>
      </c>
      <c r="AF8" s="118">
        <f>('[1]2030 onwards to 2080'!$V$31/5/1000000)*'[1]2030 onwards to 2080'!$H$4</f>
        <v>0.36010314184610637</v>
      </c>
      <c r="AG8" s="118">
        <f>('[1]2030 onwards to 2080'!$V$31/5/1000000)*'[1]2030 onwards to 2080'!$H$4</f>
        <v>0.36010314184610637</v>
      </c>
      <c r="AH8" s="118">
        <f>('[1]2030 onwards to 2080'!$AB$31/5/1000000)*'[1]2030 onwards to 2080'!$H$4</f>
        <v>0.34569901617226212</v>
      </c>
      <c r="AI8" s="118">
        <f>('[1]2030 onwards to 2080'!$AB$31/5/1000000)*'[1]2030 onwards to 2080'!$H$4</f>
        <v>0.34569901617226212</v>
      </c>
      <c r="AJ8" s="118">
        <f>('[1]2030 onwards to 2080'!$AB$31/5/1000000)*'[1]2030 onwards to 2080'!$H$4</f>
        <v>0.34569901617226212</v>
      </c>
      <c r="AK8" s="118">
        <f>('[1]2030 onwards to 2080'!$AB$31/5/1000000)*'[1]2030 onwards to 2080'!$H$4</f>
        <v>0.34569901617226212</v>
      </c>
      <c r="AL8" s="118">
        <f>('[1]2030 onwards to 2080'!$AB$31/5/1000000)*'[1]2030 onwards to 2080'!$H$4</f>
        <v>0.34569901617226212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2"/>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2"/>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2"/>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2"/>
      <c r="N14" s="41">
        <f>IF((N8+N9)*N11&lt;&gt;0,(N8+N9)*N11,"")</f>
        <v>0.42344504799960131</v>
      </c>
      <c r="O14" s="41">
        <f t="shared" ref="O14:BQ14" si="3">IF((O8+O9)*O11&lt;&gt;0,(O8+O9)*O11,"")</f>
        <v>0.42344504799960131</v>
      </c>
      <c r="P14" s="41">
        <f t="shared" si="3"/>
        <v>0.42344504799960131</v>
      </c>
      <c r="Q14" s="41">
        <f>IF((Q8+Q9)*Q11&lt;&gt;0,(Q8+Q9)*Q11,"")</f>
        <v>0.42344504799960131</v>
      </c>
      <c r="R14" s="41">
        <f t="shared" si="3"/>
        <v>0.42344504799960131</v>
      </c>
      <c r="S14" s="41">
        <f t="shared" si="3"/>
        <v>0.39380389463962928</v>
      </c>
      <c r="T14" s="41">
        <f>IF((T8+T9)*T11&lt;&gt;0,(T8+T9)*T11,"")</f>
        <v>0.39380389463962928</v>
      </c>
      <c r="U14" s="41">
        <f t="shared" si="3"/>
        <v>0.39380389463962928</v>
      </c>
      <c r="V14" s="41">
        <f t="shared" si="3"/>
        <v>0.39380389463962928</v>
      </c>
      <c r="W14" s="41">
        <f t="shared" si="3"/>
        <v>0.39380389463962928</v>
      </c>
      <c r="X14" s="41">
        <f t="shared" si="3"/>
        <v>0.36623762201485521</v>
      </c>
      <c r="Y14" s="41">
        <f t="shared" si="3"/>
        <v>0.36623762201485521</v>
      </c>
      <c r="Z14" s="41">
        <f t="shared" si="3"/>
        <v>0.36623762201485521</v>
      </c>
      <c r="AA14" s="41">
        <f t="shared" si="3"/>
        <v>0.36623762201485521</v>
      </c>
      <c r="AB14" s="41">
        <f t="shared" si="3"/>
        <v>0.36623762201485521</v>
      </c>
      <c r="AC14" s="41">
        <f t="shared" si="3"/>
        <v>0.34792574091411244</v>
      </c>
      <c r="AD14" s="41">
        <f t="shared" si="3"/>
        <v>0.34792574091411244</v>
      </c>
      <c r="AE14" s="41">
        <f t="shared" si="3"/>
        <v>0.34792574091411244</v>
      </c>
      <c r="AF14" s="41">
        <f t="shared" si="3"/>
        <v>0.34792574091411244</v>
      </c>
      <c r="AG14" s="41">
        <f t="shared" si="3"/>
        <v>0.34792574091411244</v>
      </c>
      <c r="AH14" s="41">
        <f t="shared" si="3"/>
        <v>0.33400871127754794</v>
      </c>
      <c r="AI14" s="41">
        <f t="shared" si="3"/>
        <v>0.33400871127754794</v>
      </c>
      <c r="AJ14" s="41">
        <f t="shared" si="3"/>
        <v>0.33400871127754794</v>
      </c>
      <c r="AK14" s="41">
        <f t="shared" si="3"/>
        <v>0.33400871127754794</v>
      </c>
      <c r="AL14" s="41">
        <f t="shared" si="3"/>
        <v>0.33400871127754794</v>
      </c>
      <c r="AM14" s="41" t="str">
        <f>IF((AM8+AM9)*AM11&lt;&gt;0,(AM8+AM9)*AM11,"")</f>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ref="BR14:BT14" si="4">IF((DF8+BR9)*BR11&lt;&gt;0,(DF8+BR9)*BR11,"")</f>
        <v/>
      </c>
      <c r="BS14" s="41" t="str">
        <f t="shared" si="4"/>
        <v/>
      </c>
      <c r="BT14" s="41" t="str">
        <f t="shared" si="4"/>
        <v/>
      </c>
      <c r="BU14" s="41" t="str">
        <f>IF((BP8+BU9)*BU11&lt;&gt;0,(BP8+BU9)*BU11,"")</f>
        <v/>
      </c>
      <c r="BV14" s="41" t="str">
        <f t="shared" ref="BV14:CO14" si="5">IF((BV8+BV9)*BV11&lt;&gt;0,(BV8+BV9)*BV11,"")</f>
        <v/>
      </c>
      <c r="BW14" s="41" t="str">
        <f t="shared" si="5"/>
        <v/>
      </c>
      <c r="BX14" s="41" t="str">
        <f t="shared" si="5"/>
        <v/>
      </c>
      <c r="BY14" s="41" t="str">
        <f t="shared" si="5"/>
        <v/>
      </c>
      <c r="BZ14" s="41" t="str">
        <f t="shared" si="5"/>
        <v/>
      </c>
      <c r="CA14" s="41" t="str">
        <f t="shared" si="5"/>
        <v/>
      </c>
      <c r="CB14" s="41" t="str">
        <f t="shared" si="5"/>
        <v/>
      </c>
      <c r="CC14" s="41" t="str">
        <f t="shared" si="5"/>
        <v/>
      </c>
      <c r="CD14" s="41" t="str">
        <f t="shared" si="5"/>
        <v/>
      </c>
      <c r="CE14" s="41" t="str">
        <f t="shared" si="5"/>
        <v/>
      </c>
      <c r="CF14" s="41" t="str">
        <f t="shared" si="5"/>
        <v/>
      </c>
      <c r="CG14" s="41" t="str">
        <f t="shared" si="5"/>
        <v/>
      </c>
      <c r="CH14" s="41" t="str">
        <f t="shared" si="5"/>
        <v/>
      </c>
      <c r="CI14" s="41" t="str">
        <f t="shared" si="5"/>
        <v/>
      </c>
      <c r="CJ14" s="41" t="str">
        <f t="shared" si="5"/>
        <v/>
      </c>
      <c r="CK14" s="41" t="str">
        <f t="shared" si="5"/>
        <v/>
      </c>
      <c r="CL14" s="41" t="str">
        <f t="shared" si="5"/>
        <v/>
      </c>
      <c r="CM14" s="41" t="str">
        <f t="shared" si="5"/>
        <v/>
      </c>
      <c r="CN14" s="41" t="str">
        <f t="shared" si="5"/>
        <v/>
      </c>
      <c r="CO14" s="42" t="str">
        <f t="shared" si="5"/>
        <v/>
      </c>
    </row>
    <row r="15" spans="1:93" s="43" customFormat="1" ht="15.75" thickBot="1" x14ac:dyDescent="0.25">
      <c r="A15" s="162"/>
      <c r="B15" s="36"/>
      <c r="C15" s="37"/>
      <c r="D15" s="38" t="s">
        <v>114</v>
      </c>
      <c r="E15" s="37"/>
      <c r="F15" s="37"/>
      <c r="G15" s="37" t="s">
        <v>101</v>
      </c>
      <c r="H15" s="163">
        <f>IF(SUM($M$14:$CO$14)&lt;&gt;0,SUM($M$14:$CO$14),"")</f>
        <v>9.327105084228732</v>
      </c>
      <c r="I15" s="164"/>
      <c r="J15" s="164"/>
      <c r="K15" s="164"/>
      <c r="L15" s="165"/>
    </row>
    <row r="16" spans="1:93" s="43" customFormat="1" ht="15.75" thickBot="1" x14ac:dyDescent="0.25">
      <c r="A16" s="44"/>
      <c r="B16" s="45"/>
      <c r="C16" s="45"/>
      <c r="D16" s="46"/>
      <c r="E16" s="45"/>
      <c r="F16" s="45"/>
      <c r="G16" s="45"/>
      <c r="H16" s="47">
        <f>H15</f>
        <v>9.327105084228732</v>
      </c>
      <c r="I16" s="48"/>
    </row>
    <row r="17" spans="1:93" s="43" customFormat="1" ht="15.75" thickBot="1" x14ac:dyDescent="0.25">
      <c r="A17" s="44"/>
      <c r="B17" s="45"/>
      <c r="C17" s="45"/>
      <c r="D17" s="46"/>
      <c r="E17" s="45"/>
      <c r="F17" s="45"/>
      <c r="G17" s="45"/>
      <c r="H17" s="163">
        <f>IF(SUM($M$14:$AL$14)&lt;&gt;0,SUM($M$14:$AL$14),"")</f>
        <v>9.327105084228732</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9.327105084228732</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6">+O7+N22</f>
        <v>0</v>
      </c>
      <c r="P20" s="134">
        <f t="shared" si="6"/>
        <v>0</v>
      </c>
      <c r="Q20" s="134">
        <f t="shared" si="6"/>
        <v>0</v>
      </c>
      <c r="R20" s="134">
        <f t="shared" si="6"/>
        <v>0</v>
      </c>
      <c r="S20" s="134">
        <f t="shared" si="6"/>
        <v>0</v>
      </c>
      <c r="T20" s="134">
        <f t="shared" si="6"/>
        <v>0</v>
      </c>
      <c r="U20" s="134">
        <f t="shared" si="6"/>
        <v>0</v>
      </c>
      <c r="V20" s="134">
        <f t="shared" si="6"/>
        <v>0</v>
      </c>
      <c r="W20" s="134">
        <f t="shared" si="6"/>
        <v>0</v>
      </c>
      <c r="X20" s="134">
        <f t="shared" si="6"/>
        <v>0</v>
      </c>
      <c r="Y20" s="134">
        <f t="shared" si="6"/>
        <v>0</v>
      </c>
      <c r="Z20" s="134">
        <f t="shared" si="6"/>
        <v>0</v>
      </c>
      <c r="AA20" s="134">
        <f t="shared" si="6"/>
        <v>0</v>
      </c>
      <c r="AB20" s="134">
        <f t="shared" si="6"/>
        <v>0</v>
      </c>
      <c r="AC20" s="134">
        <f t="shared" si="6"/>
        <v>0</v>
      </c>
      <c r="AD20" s="134">
        <f t="shared" si="6"/>
        <v>0</v>
      </c>
      <c r="AE20" s="134">
        <f t="shared" si="6"/>
        <v>0</v>
      </c>
      <c r="AF20" s="134">
        <f t="shared" si="6"/>
        <v>0</v>
      </c>
      <c r="AG20" s="134">
        <f t="shared" si="6"/>
        <v>0</v>
      </c>
      <c r="AH20" s="134">
        <f t="shared" si="6"/>
        <v>0</v>
      </c>
      <c r="AI20" s="134">
        <f t="shared" si="6"/>
        <v>0</v>
      </c>
      <c r="AJ20" s="134">
        <f t="shared" si="6"/>
        <v>0</v>
      </c>
      <c r="AK20" s="134">
        <f t="shared" si="6"/>
        <v>0</v>
      </c>
      <c r="AL20" s="134">
        <f t="shared" si="6"/>
        <v>0</v>
      </c>
      <c r="AM20" s="134">
        <f t="shared" si="6"/>
        <v>0</v>
      </c>
      <c r="AN20" s="134">
        <f t="shared" si="6"/>
        <v>0</v>
      </c>
      <c r="AO20" s="134">
        <f t="shared" si="6"/>
        <v>0</v>
      </c>
      <c r="AP20" s="134">
        <f t="shared" si="6"/>
        <v>0</v>
      </c>
      <c r="AQ20" s="134">
        <f t="shared" si="6"/>
        <v>0</v>
      </c>
      <c r="AR20" s="134">
        <f t="shared" si="6"/>
        <v>0</v>
      </c>
      <c r="AS20" s="134">
        <f t="shared" si="6"/>
        <v>0</v>
      </c>
      <c r="AT20" s="134">
        <f t="shared" si="6"/>
        <v>0</v>
      </c>
      <c r="AU20" s="134">
        <f t="shared" si="6"/>
        <v>0</v>
      </c>
      <c r="AV20" s="134">
        <f t="shared" si="6"/>
        <v>0</v>
      </c>
      <c r="AW20" s="134">
        <f t="shared" si="6"/>
        <v>0</v>
      </c>
      <c r="AX20" s="134">
        <f t="shared" si="6"/>
        <v>0</v>
      </c>
      <c r="AY20" s="134">
        <f t="shared" si="6"/>
        <v>0</v>
      </c>
      <c r="AZ20" s="134">
        <f t="shared" si="6"/>
        <v>0</v>
      </c>
      <c r="BA20" s="134">
        <f t="shared" si="6"/>
        <v>0</v>
      </c>
      <c r="BB20" s="134">
        <f t="shared" si="6"/>
        <v>0</v>
      </c>
      <c r="BC20" s="134">
        <f t="shared" si="6"/>
        <v>0</v>
      </c>
      <c r="BD20" s="134">
        <f t="shared" si="6"/>
        <v>0</v>
      </c>
      <c r="BE20" s="134">
        <f t="shared" si="6"/>
        <v>0</v>
      </c>
      <c r="BF20" s="134">
        <f t="shared" si="6"/>
        <v>0</v>
      </c>
      <c r="BG20" s="134">
        <f t="shared" si="6"/>
        <v>0</v>
      </c>
      <c r="BH20" s="134">
        <f t="shared" si="6"/>
        <v>0</v>
      </c>
      <c r="BI20" s="134">
        <f t="shared" si="6"/>
        <v>0</v>
      </c>
      <c r="BJ20" s="134">
        <f t="shared" si="6"/>
        <v>0</v>
      </c>
      <c r="BK20" s="134">
        <f t="shared" si="6"/>
        <v>0</v>
      </c>
      <c r="BL20" s="134">
        <f t="shared" si="6"/>
        <v>0</v>
      </c>
      <c r="BM20" s="134">
        <f t="shared" si="6"/>
        <v>0</v>
      </c>
      <c r="BN20" s="134">
        <f t="shared" si="6"/>
        <v>0</v>
      </c>
      <c r="BO20" s="134">
        <f t="shared" si="6"/>
        <v>0</v>
      </c>
      <c r="BP20" s="134">
        <f t="shared" si="6"/>
        <v>0</v>
      </c>
      <c r="BQ20" s="134">
        <f t="shared" si="6"/>
        <v>0</v>
      </c>
      <c r="BR20" s="134">
        <f t="shared" si="6"/>
        <v>0</v>
      </c>
      <c r="BS20" s="134">
        <f t="shared" si="6"/>
        <v>0</v>
      </c>
      <c r="BT20" s="134">
        <f t="shared" si="6"/>
        <v>0</v>
      </c>
      <c r="BU20" s="134">
        <f t="shared" si="6"/>
        <v>0</v>
      </c>
      <c r="BV20" s="134">
        <f t="shared" si="6"/>
        <v>0</v>
      </c>
      <c r="BW20" s="134">
        <f t="shared" si="6"/>
        <v>0</v>
      </c>
      <c r="BX20" s="134">
        <f t="shared" si="6"/>
        <v>0</v>
      </c>
      <c r="BY20" s="134">
        <f t="shared" si="6"/>
        <v>0</v>
      </c>
      <c r="BZ20" s="134">
        <f t="shared" si="6"/>
        <v>0</v>
      </c>
      <c r="CA20" s="134">
        <f t="shared" ref="CA20:CO20" si="7">+CA7+BZ22</f>
        <v>0</v>
      </c>
      <c r="CB20" s="134">
        <f t="shared" si="7"/>
        <v>0</v>
      </c>
      <c r="CC20" s="134">
        <f t="shared" si="7"/>
        <v>0</v>
      </c>
      <c r="CD20" s="134">
        <f t="shared" si="7"/>
        <v>0</v>
      </c>
      <c r="CE20" s="134">
        <f t="shared" si="7"/>
        <v>0</v>
      </c>
      <c r="CF20" s="134">
        <f t="shared" si="7"/>
        <v>0</v>
      </c>
      <c r="CG20" s="134">
        <f t="shared" si="7"/>
        <v>0</v>
      </c>
      <c r="CH20" s="134">
        <f t="shared" si="7"/>
        <v>0</v>
      </c>
      <c r="CI20" s="134">
        <f t="shared" si="7"/>
        <v>0</v>
      </c>
      <c r="CJ20" s="134">
        <f t="shared" si="7"/>
        <v>0</v>
      </c>
      <c r="CK20" s="134">
        <f t="shared" si="7"/>
        <v>0</v>
      </c>
      <c r="CL20" s="134">
        <f t="shared" si="7"/>
        <v>0</v>
      </c>
      <c r="CM20" s="134">
        <f t="shared" si="7"/>
        <v>0</v>
      </c>
      <c r="CN20" s="134">
        <f t="shared" si="7"/>
        <v>0</v>
      </c>
      <c r="CO20" s="134">
        <f t="shared" si="7"/>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8">MIN(IF(N20=0,0,+N7/$F21)+M21,N20)</f>
        <v>0</v>
      </c>
      <c r="O21" s="135">
        <f t="shared" si="8"/>
        <v>0</v>
      </c>
      <c r="P21" s="135">
        <f t="shared" si="8"/>
        <v>0</v>
      </c>
      <c r="Q21" s="135">
        <f t="shared" si="8"/>
        <v>0</v>
      </c>
      <c r="R21" s="135">
        <f t="shared" si="8"/>
        <v>0</v>
      </c>
      <c r="S21" s="135">
        <f t="shared" si="8"/>
        <v>0</v>
      </c>
      <c r="T21" s="135">
        <f t="shared" si="8"/>
        <v>0</v>
      </c>
      <c r="U21" s="135">
        <f t="shared" si="8"/>
        <v>0</v>
      </c>
      <c r="V21" s="135">
        <f t="shared" si="8"/>
        <v>0</v>
      </c>
      <c r="W21" s="135">
        <f t="shared" si="8"/>
        <v>0</v>
      </c>
      <c r="X21" s="135">
        <f t="shared" si="8"/>
        <v>0</v>
      </c>
      <c r="Y21" s="135">
        <f t="shared" si="8"/>
        <v>0</v>
      </c>
      <c r="Z21" s="135">
        <f t="shared" si="8"/>
        <v>0</v>
      </c>
      <c r="AA21" s="135">
        <f t="shared" si="8"/>
        <v>0</v>
      </c>
      <c r="AB21" s="135">
        <f t="shared" si="8"/>
        <v>0</v>
      </c>
      <c r="AC21" s="135">
        <f t="shared" si="8"/>
        <v>0</v>
      </c>
      <c r="AD21" s="135">
        <f t="shared" si="8"/>
        <v>0</v>
      </c>
      <c r="AE21" s="135">
        <f t="shared" si="8"/>
        <v>0</v>
      </c>
      <c r="AF21" s="135">
        <f t="shared" si="8"/>
        <v>0</v>
      </c>
      <c r="AG21" s="135">
        <f t="shared" si="8"/>
        <v>0</v>
      </c>
      <c r="AH21" s="135">
        <f t="shared" si="8"/>
        <v>0</v>
      </c>
      <c r="AI21" s="135">
        <f t="shared" si="8"/>
        <v>0</v>
      </c>
      <c r="AJ21" s="135">
        <f t="shared" si="8"/>
        <v>0</v>
      </c>
      <c r="AK21" s="135">
        <f t="shared" si="8"/>
        <v>0</v>
      </c>
      <c r="AL21" s="135">
        <f t="shared" si="8"/>
        <v>0</v>
      </c>
      <c r="AM21" s="135">
        <f t="shared" si="8"/>
        <v>0</v>
      </c>
      <c r="AN21" s="135">
        <f t="shared" si="8"/>
        <v>0</v>
      </c>
      <c r="AO21" s="135">
        <f t="shared" si="8"/>
        <v>0</v>
      </c>
      <c r="AP21" s="135">
        <f t="shared" si="8"/>
        <v>0</v>
      </c>
      <c r="AQ21" s="135">
        <f t="shared" si="8"/>
        <v>0</v>
      </c>
      <c r="AR21" s="135">
        <f t="shared" si="8"/>
        <v>0</v>
      </c>
      <c r="AS21" s="135">
        <f t="shared" si="8"/>
        <v>0</v>
      </c>
      <c r="AT21" s="135">
        <f t="shared" si="8"/>
        <v>0</v>
      </c>
      <c r="AU21" s="135">
        <f t="shared" si="8"/>
        <v>0</v>
      </c>
      <c r="AV21" s="135">
        <f t="shared" si="8"/>
        <v>0</v>
      </c>
      <c r="AW21" s="135">
        <f t="shared" si="8"/>
        <v>0</v>
      </c>
      <c r="AX21" s="135">
        <f t="shared" si="8"/>
        <v>0</v>
      </c>
      <c r="AY21" s="135">
        <f t="shared" si="8"/>
        <v>0</v>
      </c>
      <c r="AZ21" s="135">
        <f t="shared" si="8"/>
        <v>0</v>
      </c>
      <c r="BA21" s="135">
        <f t="shared" si="8"/>
        <v>0</v>
      </c>
      <c r="BB21" s="135">
        <f t="shared" si="8"/>
        <v>0</v>
      </c>
      <c r="BC21" s="135">
        <f t="shared" si="8"/>
        <v>0</v>
      </c>
      <c r="BD21" s="135">
        <f t="shared" si="8"/>
        <v>0</v>
      </c>
      <c r="BE21" s="135">
        <f t="shared" si="8"/>
        <v>0</v>
      </c>
      <c r="BF21" s="135">
        <f t="shared" si="8"/>
        <v>0</v>
      </c>
      <c r="BG21" s="135">
        <f t="shared" si="8"/>
        <v>0</v>
      </c>
      <c r="BH21" s="135">
        <f t="shared" si="8"/>
        <v>0</v>
      </c>
      <c r="BI21" s="135">
        <f t="shared" si="8"/>
        <v>0</v>
      </c>
      <c r="BJ21" s="135">
        <f t="shared" si="8"/>
        <v>0</v>
      </c>
      <c r="BK21" s="135">
        <f t="shared" si="8"/>
        <v>0</v>
      </c>
      <c r="BL21" s="135">
        <f t="shared" si="8"/>
        <v>0</v>
      </c>
      <c r="BM21" s="135">
        <f t="shared" si="8"/>
        <v>0</v>
      </c>
      <c r="BN21" s="135">
        <f t="shared" si="8"/>
        <v>0</v>
      </c>
      <c r="BO21" s="135">
        <f t="shared" si="8"/>
        <v>0</v>
      </c>
      <c r="BP21" s="135">
        <f t="shared" si="8"/>
        <v>0</v>
      </c>
      <c r="BQ21" s="135">
        <f t="shared" si="8"/>
        <v>0</v>
      </c>
      <c r="BR21" s="135">
        <f t="shared" si="8"/>
        <v>0</v>
      </c>
      <c r="BS21" s="135">
        <f t="shared" si="8"/>
        <v>0</v>
      </c>
      <c r="BT21" s="135">
        <f t="shared" si="8"/>
        <v>0</v>
      </c>
      <c r="BU21" s="135">
        <f t="shared" si="8"/>
        <v>0</v>
      </c>
      <c r="BV21" s="135">
        <f t="shared" si="8"/>
        <v>0</v>
      </c>
      <c r="BW21" s="135">
        <f t="shared" si="8"/>
        <v>0</v>
      </c>
      <c r="BX21" s="135">
        <f t="shared" si="8"/>
        <v>0</v>
      </c>
      <c r="BY21" s="135">
        <f t="shared" si="8"/>
        <v>0</v>
      </c>
      <c r="BZ21" s="135">
        <f t="shared" ref="BZ21:CO21" si="9">MIN(IF(BZ20=0,0,+BZ7/$F21)+BY21,BZ20)</f>
        <v>0</v>
      </c>
      <c r="CA21" s="135">
        <f t="shared" si="9"/>
        <v>0</v>
      </c>
      <c r="CB21" s="135">
        <f t="shared" si="9"/>
        <v>0</v>
      </c>
      <c r="CC21" s="135">
        <f t="shared" si="9"/>
        <v>0</v>
      </c>
      <c r="CD21" s="135">
        <f t="shared" si="9"/>
        <v>0</v>
      </c>
      <c r="CE21" s="135">
        <f t="shared" si="9"/>
        <v>0</v>
      </c>
      <c r="CF21" s="135">
        <f t="shared" si="9"/>
        <v>0</v>
      </c>
      <c r="CG21" s="135">
        <f t="shared" si="9"/>
        <v>0</v>
      </c>
      <c r="CH21" s="135">
        <f t="shared" si="9"/>
        <v>0</v>
      </c>
      <c r="CI21" s="135">
        <f t="shared" si="9"/>
        <v>0</v>
      </c>
      <c r="CJ21" s="135">
        <f t="shared" si="9"/>
        <v>0</v>
      </c>
      <c r="CK21" s="135">
        <f t="shared" si="9"/>
        <v>0</v>
      </c>
      <c r="CL21" s="135">
        <f t="shared" si="9"/>
        <v>0</v>
      </c>
      <c r="CM21" s="135">
        <f t="shared" si="9"/>
        <v>0</v>
      </c>
      <c r="CN21" s="135">
        <f t="shared" si="9"/>
        <v>0</v>
      </c>
      <c r="CO21" s="135">
        <f t="shared" si="9"/>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10">+O20-O21</f>
        <v>0</v>
      </c>
      <c r="P22" s="135">
        <f t="shared" si="10"/>
        <v>0</v>
      </c>
      <c r="Q22" s="135">
        <f t="shared" si="10"/>
        <v>0</v>
      </c>
      <c r="R22" s="135">
        <f t="shared" si="10"/>
        <v>0</v>
      </c>
      <c r="S22" s="135">
        <f t="shared" si="10"/>
        <v>0</v>
      </c>
      <c r="T22" s="135">
        <f t="shared" si="10"/>
        <v>0</v>
      </c>
      <c r="U22" s="135">
        <f t="shared" si="10"/>
        <v>0</v>
      </c>
      <c r="V22" s="135">
        <f t="shared" si="10"/>
        <v>0</v>
      </c>
      <c r="W22" s="135">
        <f t="shared" si="10"/>
        <v>0</v>
      </c>
      <c r="X22" s="135">
        <f t="shared" si="10"/>
        <v>0</v>
      </c>
      <c r="Y22" s="135">
        <f t="shared" si="10"/>
        <v>0</v>
      </c>
      <c r="Z22" s="135">
        <f t="shared" si="10"/>
        <v>0</v>
      </c>
      <c r="AA22" s="135">
        <f t="shared" si="10"/>
        <v>0</v>
      </c>
      <c r="AB22" s="135">
        <f t="shared" si="10"/>
        <v>0</v>
      </c>
      <c r="AC22" s="136">
        <f t="shared" si="10"/>
        <v>0</v>
      </c>
      <c r="AD22" s="136">
        <f t="shared" si="10"/>
        <v>0</v>
      </c>
      <c r="AE22" s="136">
        <f t="shared" si="10"/>
        <v>0</v>
      </c>
      <c r="AF22" s="136">
        <f t="shared" si="10"/>
        <v>0</v>
      </c>
      <c r="AG22" s="136">
        <f t="shared" si="10"/>
        <v>0</v>
      </c>
      <c r="AH22" s="136">
        <f t="shared" si="10"/>
        <v>0</v>
      </c>
      <c r="AI22" s="136">
        <f t="shared" si="10"/>
        <v>0</v>
      </c>
      <c r="AJ22" s="136">
        <f t="shared" si="10"/>
        <v>0</v>
      </c>
      <c r="AK22" s="136">
        <f t="shared" si="10"/>
        <v>0</v>
      </c>
      <c r="AL22" s="136">
        <f t="shared" si="10"/>
        <v>0</v>
      </c>
      <c r="AM22" s="136">
        <f t="shared" si="10"/>
        <v>0</v>
      </c>
      <c r="AN22" s="136">
        <f t="shared" si="10"/>
        <v>0</v>
      </c>
      <c r="AO22" s="136">
        <f t="shared" si="10"/>
        <v>0</v>
      </c>
      <c r="AP22" s="136">
        <f t="shared" si="10"/>
        <v>0</v>
      </c>
      <c r="AQ22" s="136">
        <f t="shared" si="10"/>
        <v>0</v>
      </c>
      <c r="AR22" s="136">
        <f t="shared" si="10"/>
        <v>0</v>
      </c>
      <c r="AS22" s="136">
        <f t="shared" si="10"/>
        <v>0</v>
      </c>
      <c r="AT22" s="136">
        <f t="shared" si="10"/>
        <v>0</v>
      </c>
      <c r="AU22" s="136">
        <f t="shared" si="10"/>
        <v>0</v>
      </c>
      <c r="AV22" s="136">
        <f t="shared" si="10"/>
        <v>0</v>
      </c>
      <c r="AW22" s="136">
        <f t="shared" si="10"/>
        <v>0</v>
      </c>
      <c r="AX22" s="136">
        <f t="shared" si="10"/>
        <v>0</v>
      </c>
      <c r="AY22" s="136">
        <f t="shared" si="10"/>
        <v>0</v>
      </c>
      <c r="AZ22" s="136">
        <f t="shared" si="10"/>
        <v>0</v>
      </c>
      <c r="BA22" s="136">
        <f t="shared" si="10"/>
        <v>0</v>
      </c>
      <c r="BB22" s="136">
        <f t="shared" si="10"/>
        <v>0</v>
      </c>
      <c r="BC22" s="136">
        <f t="shared" si="10"/>
        <v>0</v>
      </c>
      <c r="BD22" s="136">
        <f t="shared" si="10"/>
        <v>0</v>
      </c>
      <c r="BE22" s="136">
        <f t="shared" si="10"/>
        <v>0</v>
      </c>
      <c r="BF22" s="136">
        <f t="shared" si="10"/>
        <v>0</v>
      </c>
      <c r="BG22" s="136">
        <f t="shared" si="10"/>
        <v>0</v>
      </c>
      <c r="BH22" s="136">
        <f t="shared" si="10"/>
        <v>0</v>
      </c>
      <c r="BI22" s="136">
        <f t="shared" si="10"/>
        <v>0</v>
      </c>
      <c r="BJ22" s="136">
        <f t="shared" si="10"/>
        <v>0</v>
      </c>
      <c r="BK22" s="136">
        <f t="shared" si="10"/>
        <v>0</v>
      </c>
      <c r="BL22" s="136">
        <f t="shared" si="10"/>
        <v>0</v>
      </c>
      <c r="BM22" s="136">
        <f t="shared" si="10"/>
        <v>0</v>
      </c>
      <c r="BN22" s="136">
        <f t="shared" si="10"/>
        <v>0</v>
      </c>
      <c r="BO22" s="136">
        <f t="shared" si="10"/>
        <v>0</v>
      </c>
      <c r="BP22" s="136">
        <f t="shared" si="10"/>
        <v>0</v>
      </c>
      <c r="BQ22" s="136">
        <f t="shared" si="10"/>
        <v>0</v>
      </c>
      <c r="BR22" s="136">
        <f t="shared" si="10"/>
        <v>0</v>
      </c>
      <c r="BS22" s="136">
        <f t="shared" si="10"/>
        <v>0</v>
      </c>
      <c r="BT22" s="136">
        <f t="shared" si="10"/>
        <v>0</v>
      </c>
      <c r="BU22" s="136">
        <f t="shared" si="10"/>
        <v>0</v>
      </c>
      <c r="BV22" s="136">
        <f t="shared" si="10"/>
        <v>0</v>
      </c>
      <c r="BW22" s="136">
        <f t="shared" si="10"/>
        <v>0</v>
      </c>
      <c r="BX22" s="136">
        <f t="shared" si="10"/>
        <v>0</v>
      </c>
      <c r="BY22" s="136">
        <f t="shared" si="10"/>
        <v>0</v>
      </c>
      <c r="BZ22" s="136">
        <f t="shared" si="10"/>
        <v>0</v>
      </c>
      <c r="CA22" s="136">
        <f t="shared" ref="CA22:CO22" si="11">+CA20-CA21</f>
        <v>0</v>
      </c>
      <c r="CB22" s="136">
        <f t="shared" si="11"/>
        <v>0</v>
      </c>
      <c r="CC22" s="136">
        <f t="shared" si="11"/>
        <v>0</v>
      </c>
      <c r="CD22" s="136">
        <f t="shared" si="11"/>
        <v>0</v>
      </c>
      <c r="CE22" s="136">
        <f t="shared" si="11"/>
        <v>0</v>
      </c>
      <c r="CF22" s="136">
        <f t="shared" si="11"/>
        <v>0</v>
      </c>
      <c r="CG22" s="136">
        <f t="shared" si="11"/>
        <v>0</v>
      </c>
      <c r="CH22" s="136">
        <f t="shared" si="11"/>
        <v>0</v>
      </c>
      <c r="CI22" s="136">
        <f t="shared" si="11"/>
        <v>0</v>
      </c>
      <c r="CJ22" s="136">
        <f t="shared" si="11"/>
        <v>0</v>
      </c>
      <c r="CK22" s="136">
        <f t="shared" si="11"/>
        <v>0</v>
      </c>
      <c r="CL22" s="136">
        <f t="shared" si="11"/>
        <v>0</v>
      </c>
      <c r="CM22" s="136">
        <f t="shared" si="11"/>
        <v>0</v>
      </c>
      <c r="CN22" s="136">
        <f t="shared" si="11"/>
        <v>0</v>
      </c>
      <c r="CO22" s="136">
        <f t="shared" si="11"/>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2">AVERAGE(O20,O22)</f>
        <v>0</v>
      </c>
      <c r="P23" s="135">
        <f t="shared" si="12"/>
        <v>0</v>
      </c>
      <c r="Q23" s="135">
        <f t="shared" si="12"/>
        <v>0</v>
      </c>
      <c r="R23" s="135">
        <f t="shared" si="12"/>
        <v>0</v>
      </c>
      <c r="S23" s="135">
        <f t="shared" si="12"/>
        <v>0</v>
      </c>
      <c r="T23" s="135">
        <f t="shared" si="12"/>
        <v>0</v>
      </c>
      <c r="U23" s="135">
        <f t="shared" si="12"/>
        <v>0</v>
      </c>
      <c r="V23" s="135">
        <f t="shared" si="12"/>
        <v>0</v>
      </c>
      <c r="W23" s="135">
        <f t="shared" si="12"/>
        <v>0</v>
      </c>
      <c r="X23" s="135">
        <f t="shared" si="12"/>
        <v>0</v>
      </c>
      <c r="Y23" s="135">
        <f t="shared" si="12"/>
        <v>0</v>
      </c>
      <c r="Z23" s="135">
        <f t="shared" si="12"/>
        <v>0</v>
      </c>
      <c r="AA23" s="135">
        <f t="shared" si="12"/>
        <v>0</v>
      </c>
      <c r="AB23" s="135">
        <f t="shared" si="12"/>
        <v>0</v>
      </c>
      <c r="AC23" s="136">
        <f t="shared" si="12"/>
        <v>0</v>
      </c>
      <c r="AD23" s="136">
        <f t="shared" si="12"/>
        <v>0</v>
      </c>
      <c r="AE23" s="136">
        <f t="shared" si="12"/>
        <v>0</v>
      </c>
      <c r="AF23" s="136">
        <f t="shared" si="12"/>
        <v>0</v>
      </c>
      <c r="AG23" s="136">
        <f t="shared" si="12"/>
        <v>0</v>
      </c>
      <c r="AH23" s="136">
        <f t="shared" si="12"/>
        <v>0</v>
      </c>
      <c r="AI23" s="136">
        <f t="shared" si="12"/>
        <v>0</v>
      </c>
      <c r="AJ23" s="136">
        <f t="shared" si="12"/>
        <v>0</v>
      </c>
      <c r="AK23" s="136">
        <f t="shared" si="12"/>
        <v>0</v>
      </c>
      <c r="AL23" s="136">
        <f t="shared" si="12"/>
        <v>0</v>
      </c>
      <c r="AM23" s="136">
        <f t="shared" si="12"/>
        <v>0</v>
      </c>
      <c r="AN23" s="136">
        <f t="shared" si="12"/>
        <v>0</v>
      </c>
      <c r="AO23" s="136">
        <f t="shared" si="12"/>
        <v>0</v>
      </c>
      <c r="AP23" s="136">
        <f t="shared" si="12"/>
        <v>0</v>
      </c>
      <c r="AQ23" s="136">
        <f t="shared" si="12"/>
        <v>0</v>
      </c>
      <c r="AR23" s="136">
        <f t="shared" si="12"/>
        <v>0</v>
      </c>
      <c r="AS23" s="136">
        <f t="shared" si="12"/>
        <v>0</v>
      </c>
      <c r="AT23" s="136">
        <f t="shared" si="12"/>
        <v>0</v>
      </c>
      <c r="AU23" s="136">
        <f t="shared" si="12"/>
        <v>0</v>
      </c>
      <c r="AV23" s="136">
        <f t="shared" si="12"/>
        <v>0</v>
      </c>
      <c r="AW23" s="136">
        <f t="shared" si="12"/>
        <v>0</v>
      </c>
      <c r="AX23" s="136">
        <f t="shared" si="12"/>
        <v>0</v>
      </c>
      <c r="AY23" s="136">
        <f t="shared" si="12"/>
        <v>0</v>
      </c>
      <c r="AZ23" s="136">
        <f t="shared" si="12"/>
        <v>0</v>
      </c>
      <c r="BA23" s="136">
        <f t="shared" si="12"/>
        <v>0</v>
      </c>
      <c r="BB23" s="136">
        <f t="shared" si="12"/>
        <v>0</v>
      </c>
      <c r="BC23" s="136">
        <f t="shared" si="12"/>
        <v>0</v>
      </c>
      <c r="BD23" s="136">
        <f t="shared" si="12"/>
        <v>0</v>
      </c>
      <c r="BE23" s="136">
        <f t="shared" si="12"/>
        <v>0</v>
      </c>
      <c r="BF23" s="136">
        <f t="shared" si="12"/>
        <v>0</v>
      </c>
      <c r="BG23" s="136">
        <f t="shared" si="12"/>
        <v>0</v>
      </c>
      <c r="BH23" s="136">
        <f t="shared" si="12"/>
        <v>0</v>
      </c>
      <c r="BI23" s="136">
        <f t="shared" si="12"/>
        <v>0</v>
      </c>
      <c r="BJ23" s="136">
        <f t="shared" si="12"/>
        <v>0</v>
      </c>
      <c r="BK23" s="136">
        <f t="shared" si="12"/>
        <v>0</v>
      </c>
      <c r="BL23" s="136">
        <f t="shared" si="12"/>
        <v>0</v>
      </c>
      <c r="BM23" s="136">
        <f t="shared" si="12"/>
        <v>0</v>
      </c>
      <c r="BN23" s="136">
        <f t="shared" si="12"/>
        <v>0</v>
      </c>
      <c r="BO23" s="136">
        <f t="shared" si="12"/>
        <v>0</v>
      </c>
      <c r="BP23" s="136">
        <f t="shared" si="12"/>
        <v>0</v>
      </c>
      <c r="BQ23" s="136">
        <f t="shared" si="12"/>
        <v>0</v>
      </c>
      <c r="BR23" s="136">
        <f t="shared" si="12"/>
        <v>0</v>
      </c>
      <c r="BS23" s="136">
        <f t="shared" si="12"/>
        <v>0</v>
      </c>
      <c r="BT23" s="136">
        <f t="shared" si="12"/>
        <v>0</v>
      </c>
      <c r="BU23" s="136">
        <f t="shared" si="12"/>
        <v>0</v>
      </c>
      <c r="BV23" s="136">
        <f t="shared" si="12"/>
        <v>0</v>
      </c>
      <c r="BW23" s="136">
        <f t="shared" si="12"/>
        <v>0</v>
      </c>
      <c r="BX23" s="136">
        <f t="shared" si="12"/>
        <v>0</v>
      </c>
      <c r="BY23" s="136">
        <f t="shared" si="12"/>
        <v>0</v>
      </c>
      <c r="BZ23" s="136">
        <f t="shared" si="12"/>
        <v>0</v>
      </c>
      <c r="CA23" s="136">
        <f t="shared" ref="CA23:CO23" si="13">AVERAGE(CA20,CA22)</f>
        <v>0</v>
      </c>
      <c r="CB23" s="136">
        <f t="shared" si="13"/>
        <v>0</v>
      </c>
      <c r="CC23" s="136">
        <f t="shared" si="13"/>
        <v>0</v>
      </c>
      <c r="CD23" s="136">
        <f t="shared" si="13"/>
        <v>0</v>
      </c>
      <c r="CE23" s="136">
        <f t="shared" si="13"/>
        <v>0</v>
      </c>
      <c r="CF23" s="136">
        <f t="shared" si="13"/>
        <v>0</v>
      </c>
      <c r="CG23" s="136">
        <f t="shared" si="13"/>
        <v>0</v>
      </c>
      <c r="CH23" s="136">
        <f t="shared" si="13"/>
        <v>0</v>
      </c>
      <c r="CI23" s="136">
        <f t="shared" si="13"/>
        <v>0</v>
      </c>
      <c r="CJ23" s="136">
        <f t="shared" si="13"/>
        <v>0</v>
      </c>
      <c r="CK23" s="136">
        <f t="shared" si="13"/>
        <v>0</v>
      </c>
      <c r="CL23" s="136">
        <f t="shared" si="13"/>
        <v>0</v>
      </c>
      <c r="CM23" s="136">
        <f t="shared" si="13"/>
        <v>0</v>
      </c>
      <c r="CN23" s="136">
        <f t="shared" si="13"/>
        <v>0</v>
      </c>
      <c r="CO23" s="136">
        <f t="shared" si="13"/>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4">+O23*$F24+O21</f>
        <v>0</v>
      </c>
      <c r="P24" s="135">
        <f t="shared" si="14"/>
        <v>0</v>
      </c>
      <c r="Q24" s="135">
        <f t="shared" si="14"/>
        <v>0</v>
      </c>
      <c r="R24" s="135">
        <f t="shared" si="14"/>
        <v>0</v>
      </c>
      <c r="S24" s="135">
        <f t="shared" si="14"/>
        <v>0</v>
      </c>
      <c r="T24" s="135">
        <f t="shared" si="14"/>
        <v>0</v>
      </c>
      <c r="U24" s="135">
        <f t="shared" si="14"/>
        <v>0</v>
      </c>
      <c r="V24" s="135">
        <f t="shared" si="14"/>
        <v>0</v>
      </c>
      <c r="W24" s="135">
        <f t="shared" si="14"/>
        <v>0</v>
      </c>
      <c r="X24" s="135">
        <f t="shared" si="14"/>
        <v>0</v>
      </c>
      <c r="Y24" s="135">
        <f t="shared" si="14"/>
        <v>0</v>
      </c>
      <c r="Z24" s="135">
        <f t="shared" si="14"/>
        <v>0</v>
      </c>
      <c r="AA24" s="135">
        <f t="shared" si="14"/>
        <v>0</v>
      </c>
      <c r="AB24" s="135">
        <f t="shared" si="14"/>
        <v>0</v>
      </c>
      <c r="AC24" s="135">
        <f t="shared" si="14"/>
        <v>0</v>
      </c>
      <c r="AD24" s="135">
        <f t="shared" si="14"/>
        <v>0</v>
      </c>
      <c r="AE24" s="135">
        <f t="shared" si="14"/>
        <v>0</v>
      </c>
      <c r="AF24" s="135">
        <f t="shared" si="14"/>
        <v>0</v>
      </c>
      <c r="AG24" s="135">
        <f t="shared" si="14"/>
        <v>0</v>
      </c>
      <c r="AH24" s="135">
        <f t="shared" si="14"/>
        <v>0</v>
      </c>
      <c r="AI24" s="135">
        <f t="shared" si="14"/>
        <v>0</v>
      </c>
      <c r="AJ24" s="135">
        <f t="shared" si="14"/>
        <v>0</v>
      </c>
      <c r="AK24" s="135">
        <f t="shared" si="14"/>
        <v>0</v>
      </c>
      <c r="AL24" s="135">
        <f t="shared" si="14"/>
        <v>0</v>
      </c>
      <c r="AM24" s="135">
        <f t="shared" si="14"/>
        <v>0</v>
      </c>
      <c r="AN24" s="135">
        <f t="shared" si="14"/>
        <v>0</v>
      </c>
      <c r="AO24" s="135">
        <f t="shared" si="14"/>
        <v>0</v>
      </c>
      <c r="AP24" s="135">
        <f t="shared" si="14"/>
        <v>0</v>
      </c>
      <c r="AQ24" s="135">
        <f t="shared" si="14"/>
        <v>0</v>
      </c>
      <c r="AR24" s="135">
        <f t="shared" si="14"/>
        <v>0</v>
      </c>
      <c r="AS24" s="135">
        <f t="shared" si="14"/>
        <v>0</v>
      </c>
      <c r="AT24" s="135">
        <f t="shared" si="14"/>
        <v>0</v>
      </c>
      <c r="AU24" s="135">
        <f t="shared" si="14"/>
        <v>0</v>
      </c>
      <c r="AV24" s="135">
        <f t="shared" si="14"/>
        <v>0</v>
      </c>
      <c r="AW24" s="135">
        <f t="shared" si="14"/>
        <v>0</v>
      </c>
      <c r="AX24" s="135">
        <f t="shared" si="14"/>
        <v>0</v>
      </c>
      <c r="AY24" s="135">
        <f t="shared" si="14"/>
        <v>0</v>
      </c>
      <c r="AZ24" s="135">
        <f t="shared" si="14"/>
        <v>0</v>
      </c>
      <c r="BA24" s="135">
        <f t="shared" si="14"/>
        <v>0</v>
      </c>
      <c r="BB24" s="135">
        <f t="shared" si="14"/>
        <v>0</v>
      </c>
      <c r="BC24" s="135">
        <f t="shared" si="14"/>
        <v>0</v>
      </c>
      <c r="BD24" s="135">
        <f t="shared" si="14"/>
        <v>0</v>
      </c>
      <c r="BE24" s="135">
        <f t="shared" si="14"/>
        <v>0</v>
      </c>
      <c r="BF24" s="135">
        <f t="shared" si="14"/>
        <v>0</v>
      </c>
      <c r="BG24" s="135">
        <f t="shared" si="14"/>
        <v>0</v>
      </c>
      <c r="BH24" s="135">
        <f t="shared" si="14"/>
        <v>0</v>
      </c>
      <c r="BI24" s="135">
        <f t="shared" si="14"/>
        <v>0</v>
      </c>
      <c r="BJ24" s="135">
        <f t="shared" si="14"/>
        <v>0</v>
      </c>
      <c r="BK24" s="135">
        <f t="shared" si="14"/>
        <v>0</v>
      </c>
      <c r="BL24" s="135">
        <f t="shared" si="14"/>
        <v>0</v>
      </c>
      <c r="BM24" s="135">
        <f t="shared" si="14"/>
        <v>0</v>
      </c>
      <c r="BN24" s="135">
        <f t="shared" si="14"/>
        <v>0</v>
      </c>
      <c r="BO24" s="135">
        <f t="shared" si="14"/>
        <v>0</v>
      </c>
      <c r="BP24" s="135">
        <f t="shared" si="14"/>
        <v>0</v>
      </c>
      <c r="BQ24" s="135">
        <f t="shared" si="14"/>
        <v>0</v>
      </c>
      <c r="BR24" s="135">
        <f t="shared" si="14"/>
        <v>0</v>
      </c>
      <c r="BS24" s="135">
        <f t="shared" si="14"/>
        <v>0</v>
      </c>
      <c r="BT24" s="135">
        <f t="shared" si="14"/>
        <v>0</v>
      </c>
      <c r="BU24" s="135">
        <f t="shared" si="14"/>
        <v>0</v>
      </c>
      <c r="BV24" s="135">
        <f t="shared" si="14"/>
        <v>0</v>
      </c>
      <c r="BW24" s="135">
        <f t="shared" si="14"/>
        <v>0</v>
      </c>
      <c r="BX24" s="135">
        <f t="shared" si="14"/>
        <v>0</v>
      </c>
      <c r="BY24" s="135">
        <f t="shared" si="14"/>
        <v>0</v>
      </c>
      <c r="BZ24" s="135">
        <f t="shared" si="14"/>
        <v>0</v>
      </c>
      <c r="CA24" s="135">
        <f t="shared" ref="CA24:CO24" si="15">+CA23*$F24+CA21</f>
        <v>0</v>
      </c>
      <c r="CB24" s="135">
        <f t="shared" si="15"/>
        <v>0</v>
      </c>
      <c r="CC24" s="135">
        <f t="shared" si="15"/>
        <v>0</v>
      </c>
      <c r="CD24" s="135">
        <f t="shared" si="15"/>
        <v>0</v>
      </c>
      <c r="CE24" s="135">
        <f t="shared" si="15"/>
        <v>0</v>
      </c>
      <c r="CF24" s="135">
        <f t="shared" si="15"/>
        <v>0</v>
      </c>
      <c r="CG24" s="135">
        <f t="shared" si="15"/>
        <v>0</v>
      </c>
      <c r="CH24" s="135">
        <f t="shared" si="15"/>
        <v>0</v>
      </c>
      <c r="CI24" s="135">
        <f t="shared" si="15"/>
        <v>0</v>
      </c>
      <c r="CJ24" s="135">
        <f t="shared" si="15"/>
        <v>0</v>
      </c>
      <c r="CK24" s="135">
        <f t="shared" si="15"/>
        <v>0</v>
      </c>
      <c r="CL24" s="135">
        <f t="shared" si="15"/>
        <v>0</v>
      </c>
      <c r="CM24" s="135">
        <f t="shared" si="15"/>
        <v>0</v>
      </c>
      <c r="CN24" s="135">
        <f t="shared" si="15"/>
        <v>0</v>
      </c>
      <c r="CO24" s="135">
        <f t="shared" si="15"/>
        <v>0</v>
      </c>
    </row>
    <row r="25" spans="1:93" s="43" customFormat="1" ht="15" x14ac:dyDescent="0.2">
      <c r="A25" s="44"/>
      <c r="B25" s="45"/>
      <c r="C25" s="45"/>
      <c r="D25" s="46"/>
      <c r="E25" s="45"/>
      <c r="F25" s="45"/>
      <c r="G25" s="45"/>
      <c r="H25" s="47"/>
      <c r="I25" s="48"/>
    </row>
    <row r="26" spans="1:93" s="43" customFormat="1" ht="15" x14ac:dyDescent="0.2">
      <c r="A26" s="44"/>
      <c r="B26" s="45"/>
      <c r="C26" s="45"/>
      <c r="D26" s="46"/>
      <c r="E26" s="45"/>
      <c r="F26" s="45"/>
      <c r="G26" s="45"/>
      <c r="H26" s="47"/>
      <c r="I26" s="48"/>
    </row>
    <row r="27" spans="1:93" s="43" customFormat="1" ht="15.75" thickBot="1" x14ac:dyDescent="0.25">
      <c r="A27" s="44"/>
      <c r="B27" s="45"/>
      <c r="C27" s="45"/>
      <c r="D27" s="46"/>
      <c r="E27" s="45"/>
      <c r="F27" s="45"/>
      <c r="G27" s="45"/>
      <c r="H27" s="47"/>
      <c r="I27" s="48"/>
    </row>
    <row r="28" spans="1:93" ht="15.75" thickBot="1" x14ac:dyDescent="0.25">
      <c r="A28" s="166" t="s">
        <v>124</v>
      </c>
      <c r="B28" s="167"/>
      <c r="C28" s="49"/>
      <c r="D28" s="50"/>
      <c r="E28" s="49"/>
      <c r="F28" s="49"/>
      <c r="G28" s="49"/>
      <c r="H28" s="51"/>
      <c r="I28" s="52"/>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ht="129.75" thickBot="1" x14ac:dyDescent="0.25">
      <c r="A29" s="54" t="s">
        <v>6</v>
      </c>
      <c r="B29" s="55" t="s">
        <v>7</v>
      </c>
      <c r="C29" s="56" t="s">
        <v>8</v>
      </c>
      <c r="D29" s="56" t="s">
        <v>9</v>
      </c>
      <c r="E29" s="56" t="s">
        <v>10</v>
      </c>
      <c r="F29" s="56" t="s">
        <v>11</v>
      </c>
      <c r="G29" s="57"/>
      <c r="H29" s="58" t="s">
        <v>13</v>
      </c>
      <c r="I29" s="59" t="s">
        <v>14</v>
      </c>
      <c r="J29" s="59" t="s">
        <v>15</v>
      </c>
      <c r="K29" s="59" t="s">
        <v>16</v>
      </c>
      <c r="L29" s="59" t="s">
        <v>17</v>
      </c>
      <c r="M29" s="59" t="s">
        <v>18</v>
      </c>
      <c r="N29" s="59" t="s">
        <v>19</v>
      </c>
      <c r="O29" s="59" t="s">
        <v>20</v>
      </c>
      <c r="P29" s="59" t="s">
        <v>21</v>
      </c>
      <c r="Q29" s="59" t="s">
        <v>22</v>
      </c>
      <c r="R29" s="59" t="s">
        <v>23</v>
      </c>
      <c r="S29" s="59" t="s">
        <v>24</v>
      </c>
      <c r="T29" s="59" t="s">
        <v>25</v>
      </c>
      <c r="U29" s="59" t="s">
        <v>26</v>
      </c>
      <c r="V29" s="59" t="s">
        <v>27</v>
      </c>
      <c r="W29" s="59" t="s">
        <v>28</v>
      </c>
      <c r="X29" s="59" t="s">
        <v>29</v>
      </c>
      <c r="Y29" s="59" t="s">
        <v>30</v>
      </c>
      <c r="Z29" s="59" t="s">
        <v>31</v>
      </c>
      <c r="AA29" s="59" t="s">
        <v>32</v>
      </c>
      <c r="AB29" s="59" t="s">
        <v>33</v>
      </c>
      <c r="AC29" s="59" t="s">
        <v>34</v>
      </c>
      <c r="AD29" s="59" t="s">
        <v>35</v>
      </c>
      <c r="AE29" s="59" t="s">
        <v>36</v>
      </c>
      <c r="AF29" s="59" t="s">
        <v>37</v>
      </c>
      <c r="AG29" s="59" t="s">
        <v>38</v>
      </c>
      <c r="AH29" s="59" t="s">
        <v>39</v>
      </c>
      <c r="AI29" s="59" t="s">
        <v>40</v>
      </c>
      <c r="AJ29" s="59" t="s">
        <v>41</v>
      </c>
      <c r="AK29" s="59" t="s">
        <v>42</v>
      </c>
      <c r="AL29" s="59" t="s">
        <v>43</v>
      </c>
      <c r="AM29" s="59" t="s">
        <v>44</v>
      </c>
      <c r="AN29" s="59" t="s">
        <v>45</v>
      </c>
      <c r="AO29" s="59" t="s">
        <v>46</v>
      </c>
      <c r="AP29" s="59" t="s">
        <v>47</v>
      </c>
      <c r="AQ29" s="59" t="s">
        <v>48</v>
      </c>
      <c r="AR29" s="59" t="s">
        <v>49</v>
      </c>
      <c r="AS29" s="59" t="s">
        <v>50</v>
      </c>
      <c r="AT29" s="59" t="s">
        <v>51</v>
      </c>
      <c r="AU29" s="59" t="s">
        <v>52</v>
      </c>
      <c r="AV29" s="59" t="s">
        <v>53</v>
      </c>
      <c r="AW29" s="59" t="s">
        <v>54</v>
      </c>
      <c r="AX29" s="59" t="s">
        <v>55</v>
      </c>
      <c r="AY29" s="59" t="s">
        <v>56</v>
      </c>
      <c r="AZ29" s="59" t="s">
        <v>57</v>
      </c>
      <c r="BA29" s="59" t="s">
        <v>58</v>
      </c>
      <c r="BB29" s="59" t="s">
        <v>59</v>
      </c>
      <c r="BC29" s="59" t="s">
        <v>60</v>
      </c>
      <c r="BD29" s="59" t="s">
        <v>61</v>
      </c>
      <c r="BE29" s="59" t="s">
        <v>62</v>
      </c>
      <c r="BF29" s="59" t="s">
        <v>63</v>
      </c>
      <c r="BG29" s="59" t="s">
        <v>64</v>
      </c>
      <c r="BH29" s="59" t="s">
        <v>65</v>
      </c>
      <c r="BI29" s="59" t="s">
        <v>66</v>
      </c>
      <c r="BJ29" s="59" t="s">
        <v>67</v>
      </c>
      <c r="BK29" s="59" t="s">
        <v>68</v>
      </c>
      <c r="BL29" s="59" t="s">
        <v>69</v>
      </c>
      <c r="BM29" s="59" t="s">
        <v>70</v>
      </c>
      <c r="BN29" s="59" t="s">
        <v>71</v>
      </c>
      <c r="BO29" s="59" t="s">
        <v>72</v>
      </c>
      <c r="BP29" s="59" t="s">
        <v>73</v>
      </c>
      <c r="BQ29" s="59" t="s">
        <v>74</v>
      </c>
      <c r="BR29" s="59" t="s">
        <v>75</v>
      </c>
      <c r="BS29" s="59" t="s">
        <v>76</v>
      </c>
      <c r="BT29" s="59" t="s">
        <v>77</v>
      </c>
      <c r="BU29" s="59" t="s">
        <v>78</v>
      </c>
      <c r="BV29" s="59" t="s">
        <v>79</v>
      </c>
      <c r="BW29" s="59" t="s">
        <v>80</v>
      </c>
      <c r="BX29" s="59" t="s">
        <v>81</v>
      </c>
      <c r="BY29" s="59" t="s">
        <v>82</v>
      </c>
      <c r="BZ29" s="59" t="s">
        <v>83</v>
      </c>
      <c r="CA29" s="59" t="s">
        <v>84</v>
      </c>
      <c r="CB29" s="59" t="s">
        <v>85</v>
      </c>
      <c r="CC29" s="59" t="s">
        <v>86</v>
      </c>
      <c r="CD29" s="59" t="s">
        <v>87</v>
      </c>
      <c r="CE29" s="59" t="s">
        <v>88</v>
      </c>
      <c r="CF29" s="59" t="s">
        <v>89</v>
      </c>
      <c r="CG29" s="59" t="s">
        <v>90</v>
      </c>
      <c r="CH29" s="59" t="s">
        <v>91</v>
      </c>
      <c r="CI29" s="59" t="s">
        <v>92</v>
      </c>
      <c r="CJ29" s="59" t="s">
        <v>93</v>
      </c>
      <c r="CK29" s="59" t="s">
        <v>94</v>
      </c>
      <c r="CL29" s="59" t="s">
        <v>95</v>
      </c>
      <c r="CM29" s="59" t="s">
        <v>96</v>
      </c>
      <c r="CN29" s="59" t="s">
        <v>97</v>
      </c>
      <c r="CO29" s="60" t="s">
        <v>98</v>
      </c>
    </row>
    <row r="30" spans="1:93" ht="15" x14ac:dyDescent="0.2">
      <c r="A30" s="160" t="s">
        <v>125</v>
      </c>
      <c r="B30" s="61"/>
      <c r="C30" s="19"/>
      <c r="D30" s="19" t="s">
        <v>104</v>
      </c>
      <c r="E30" s="21" t="s">
        <v>126</v>
      </c>
      <c r="F30" s="21"/>
      <c r="G30" s="19" t="s">
        <v>111</v>
      </c>
      <c r="H30" s="62"/>
      <c r="I30" s="63"/>
      <c r="J30" s="22"/>
      <c r="K30" s="23"/>
      <c r="L30" s="23"/>
      <c r="M30" s="23"/>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5"/>
    </row>
    <row r="31" spans="1:93" ht="15" x14ac:dyDescent="0.2">
      <c r="A31" s="168"/>
      <c r="B31" s="64"/>
      <c r="C31" s="27"/>
      <c r="D31" s="27" t="s">
        <v>104</v>
      </c>
      <c r="E31" s="29" t="s">
        <v>126</v>
      </c>
      <c r="F31" s="29"/>
      <c r="G31" s="27" t="s">
        <v>127</v>
      </c>
      <c r="H31" s="65"/>
      <c r="I31" s="66"/>
      <c r="J31" s="30"/>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128</v>
      </c>
      <c r="F32" s="27"/>
      <c r="G32" s="27" t="s">
        <v>111</v>
      </c>
      <c r="H32" s="67"/>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129</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130</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131</v>
      </c>
      <c r="F35" s="27"/>
      <c r="G35" s="27" t="s">
        <v>111</v>
      </c>
      <c r="H35" s="65"/>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132</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133</v>
      </c>
      <c r="F37" s="27"/>
      <c r="G37" s="27" t="s">
        <v>111</v>
      </c>
      <c r="H37" s="65"/>
      <c r="I37" s="68"/>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134</v>
      </c>
      <c r="F38" s="27"/>
      <c r="G38" s="27" t="s">
        <v>111</v>
      </c>
      <c r="H38" s="67"/>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68"/>
      <c r="B39" s="64"/>
      <c r="C39" s="27"/>
      <c r="D39" s="27" t="s">
        <v>109</v>
      </c>
      <c r="E39" s="27" t="s">
        <v>135</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136</v>
      </c>
      <c r="F40" s="27"/>
      <c r="G40" s="27" t="s">
        <v>111</v>
      </c>
      <c r="H40" s="69"/>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137</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138</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68"/>
      <c r="B43" s="64"/>
      <c r="C43" s="27"/>
      <c r="D43" s="27" t="s">
        <v>109</v>
      </c>
      <c r="E43" s="27" t="s">
        <v>139</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ht="28.5" x14ac:dyDescent="0.2">
      <c r="A44" s="168"/>
      <c r="B44" s="64"/>
      <c r="C44" s="27"/>
      <c r="D44" s="27" t="s">
        <v>109</v>
      </c>
      <c r="E44" s="27" t="s">
        <v>140</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141</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142</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143</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144</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145</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146</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147</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148</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149</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150</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151</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152</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153</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154</v>
      </c>
      <c r="F58" s="27"/>
      <c r="G58" s="27" t="s">
        <v>111</v>
      </c>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155</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156</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157</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158</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109</v>
      </c>
      <c r="E63" s="27" t="s">
        <v>159</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64"/>
      <c r="C64" s="27"/>
      <c r="D64" s="27" t="s">
        <v>160</v>
      </c>
      <c r="E64" s="27"/>
      <c r="F64" s="27"/>
      <c r="G64" s="27"/>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68"/>
      <c r="B65" s="70"/>
      <c r="C65" s="32"/>
      <c r="D65" s="27" t="s">
        <v>161</v>
      </c>
      <c r="E65" s="27"/>
      <c r="F65" s="32"/>
      <c r="G65" s="32"/>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ht="15" thickBot="1" x14ac:dyDescent="0.25">
      <c r="A66" s="169"/>
      <c r="B66" s="71"/>
      <c r="C66" s="72"/>
      <c r="D66" s="73" t="s">
        <v>162</v>
      </c>
      <c r="E66" s="73"/>
      <c r="F66" s="72"/>
      <c r="G66" s="72"/>
      <c r="H66" s="74"/>
      <c r="I66" s="74"/>
      <c r="J66" s="74"/>
      <c r="K66" s="74"/>
      <c r="L66" s="74"/>
      <c r="M66" s="74"/>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42"/>
    </row>
    <row r="68" spans="1:93" ht="15" thickBot="1" x14ac:dyDescent="0.25"/>
    <row r="69" spans="1:93" ht="15" thickBot="1" x14ac:dyDescent="0.25">
      <c r="A69" s="75" t="s">
        <v>1</v>
      </c>
      <c r="B69" s="4" t="e">
        <f>#REF!</f>
        <v>#REF!</v>
      </c>
      <c r="C69" s="75" t="s">
        <v>3</v>
      </c>
      <c r="D69" s="76"/>
    </row>
    <row r="70" spans="1:93" ht="15" thickBot="1" x14ac:dyDescent="0.25">
      <c r="A70" s="9"/>
      <c r="B70" s="9"/>
      <c r="C70" s="9"/>
      <c r="D70" s="9"/>
    </row>
    <row r="71" spans="1:93" ht="15.75" thickBot="1" x14ac:dyDescent="0.25">
      <c r="A71" s="158" t="s">
        <v>163</v>
      </c>
      <c r="B71" s="159"/>
      <c r="C71" s="77" t="s">
        <v>164</v>
      </c>
      <c r="D71" s="77" t="s">
        <v>164</v>
      </c>
      <c r="E71" s="78"/>
      <c r="F71" s="78"/>
      <c r="G71" s="78"/>
      <c r="H71" s="78"/>
      <c r="I71" s="78"/>
      <c r="J71" s="78"/>
      <c r="K71" s="79"/>
      <c r="L71" s="78"/>
    </row>
    <row r="72" spans="1:93" x14ac:dyDescent="0.2">
      <c r="A72" s="80" t="s">
        <v>165</v>
      </c>
      <c r="B72" s="81"/>
      <c r="C72" s="82"/>
      <c r="D72" s="43"/>
      <c r="E72" s="78"/>
      <c r="F72" s="78"/>
      <c r="G72" s="78"/>
      <c r="H72" s="78"/>
      <c r="I72" s="78"/>
      <c r="J72" s="78"/>
      <c r="K72" s="79"/>
      <c r="L72" s="78"/>
    </row>
    <row r="73" spans="1:93" x14ac:dyDescent="0.2">
      <c r="A73" s="83" t="s">
        <v>166</v>
      </c>
      <c r="B73" s="78" t="s">
        <v>167</v>
      </c>
      <c r="C73" s="84">
        <f>3.5%</f>
        <v>3.5000000000000003E-2</v>
      </c>
      <c r="D73" s="43"/>
      <c r="E73" s="78"/>
      <c r="F73" s="78"/>
      <c r="G73" s="78"/>
      <c r="H73" s="78"/>
      <c r="I73" s="78"/>
      <c r="J73" s="78"/>
      <c r="K73" s="79"/>
      <c r="L73" s="78"/>
    </row>
    <row r="74" spans="1:93" x14ac:dyDescent="0.2">
      <c r="A74" s="83" t="s">
        <v>168</v>
      </c>
      <c r="B74" s="78" t="s">
        <v>122</v>
      </c>
      <c r="C74" s="84">
        <v>2.92E-2</v>
      </c>
      <c r="D74" s="43"/>
      <c r="E74" s="78"/>
      <c r="F74" s="78"/>
      <c r="G74" s="78"/>
      <c r="H74" s="78"/>
      <c r="I74" s="78"/>
      <c r="J74" s="78"/>
      <c r="K74" s="79"/>
      <c r="L74" s="78"/>
    </row>
    <row r="75" spans="1:93" x14ac:dyDescent="0.2">
      <c r="A75" s="83" t="s">
        <v>169</v>
      </c>
      <c r="B75" s="78" t="s">
        <v>170</v>
      </c>
      <c r="C75" s="85">
        <v>5</v>
      </c>
      <c r="D75" s="43"/>
      <c r="E75" s="78"/>
      <c r="F75" s="78"/>
      <c r="G75" s="78"/>
      <c r="H75" s="78"/>
      <c r="I75" s="78"/>
      <c r="J75" s="78"/>
      <c r="K75" s="79"/>
      <c r="L75" s="78"/>
    </row>
    <row r="76" spans="1:93" x14ac:dyDescent="0.2">
      <c r="A76" s="83" t="s">
        <v>171</v>
      </c>
      <c r="B76" s="78" t="s">
        <v>172</v>
      </c>
      <c r="C76" s="86">
        <v>1000</v>
      </c>
      <c r="D76" s="43"/>
      <c r="E76" s="78"/>
      <c r="F76" s="78"/>
      <c r="G76" s="78"/>
      <c r="H76" s="78"/>
      <c r="I76" s="78"/>
      <c r="J76" s="78"/>
      <c r="K76" s="79"/>
      <c r="L76" s="78"/>
    </row>
    <row r="77" spans="1:93" x14ac:dyDescent="0.2">
      <c r="A77" s="87" t="s">
        <v>173</v>
      </c>
      <c r="B77" s="88" t="s">
        <v>174</v>
      </c>
      <c r="C77" s="89">
        <f>1/C75</f>
        <v>0.2</v>
      </c>
      <c r="D77" s="43"/>
      <c r="E77" s="78"/>
      <c r="F77" s="78"/>
      <c r="G77" s="78"/>
      <c r="H77" s="78"/>
      <c r="I77" s="78"/>
      <c r="J77" s="78"/>
      <c r="K77" s="79"/>
      <c r="L77" s="78"/>
    </row>
    <row r="78" spans="1:93" x14ac:dyDescent="0.2">
      <c r="A78" s="79"/>
      <c r="B78" s="78"/>
      <c r="C78" s="78"/>
      <c r="D78" s="78"/>
      <c r="E78" s="78"/>
      <c r="F78" s="78"/>
      <c r="G78" s="78"/>
      <c r="H78" s="78"/>
      <c r="I78" s="78"/>
      <c r="J78" s="78"/>
      <c r="K78" s="79"/>
      <c r="L78" s="78"/>
    </row>
    <row r="79" spans="1:93" ht="15" thickBot="1" x14ac:dyDescent="0.25">
      <c r="A79" s="79"/>
      <c r="B79" s="78"/>
      <c r="C79" s="78"/>
      <c r="D79" s="90">
        <v>1</v>
      </c>
      <c r="E79" s="90">
        <v>2</v>
      </c>
      <c r="F79" s="90">
        <v>3</v>
      </c>
      <c r="G79" s="90">
        <v>4</v>
      </c>
      <c r="H79" s="90">
        <v>5</v>
      </c>
      <c r="J79" s="78"/>
      <c r="K79" s="79"/>
      <c r="L79" s="78"/>
    </row>
    <row r="80" spans="1:93" x14ac:dyDescent="0.2">
      <c r="A80" s="91"/>
      <c r="B80" s="92"/>
      <c r="C80" s="92"/>
      <c r="D80" s="93" t="s">
        <v>175</v>
      </c>
      <c r="E80" s="93" t="s">
        <v>176</v>
      </c>
      <c r="F80" s="93" t="s">
        <v>177</v>
      </c>
      <c r="G80" s="93" t="s">
        <v>178</v>
      </c>
      <c r="H80" s="94" t="s">
        <v>179</v>
      </c>
      <c r="I80" s="78"/>
      <c r="J80" s="170" t="s">
        <v>180</v>
      </c>
      <c r="K80" s="171"/>
      <c r="L80" s="78"/>
    </row>
    <row r="81" spans="1:12" ht="15" thickBot="1" x14ac:dyDescent="0.25">
      <c r="A81" s="95" t="s">
        <v>181</v>
      </c>
      <c r="B81" s="96" t="s">
        <v>108</v>
      </c>
      <c r="C81" s="96"/>
      <c r="D81" s="97">
        <f>1/((1+$C$73)^(D79))</f>
        <v>0.96618357487922713</v>
      </c>
      <c r="E81" s="97">
        <f t="shared" ref="E81:H81" si="16">1/((1+$C$73)^(E79))</f>
        <v>0.93351070036640305</v>
      </c>
      <c r="F81" s="97">
        <f t="shared" si="16"/>
        <v>0.90194270566802237</v>
      </c>
      <c r="G81" s="97">
        <f t="shared" si="16"/>
        <v>0.87144222769857238</v>
      </c>
      <c r="H81" s="97">
        <f t="shared" si="16"/>
        <v>0.84197316685852419</v>
      </c>
      <c r="I81" s="78"/>
      <c r="J81" s="172" t="s">
        <v>182</v>
      </c>
      <c r="K81" s="173"/>
      <c r="L81" s="78"/>
    </row>
    <row r="82" spans="1:12" ht="15" thickBot="1" x14ac:dyDescent="0.25">
      <c r="A82" s="79"/>
      <c r="B82" s="78"/>
      <c r="C82" s="78"/>
      <c r="D82" s="78"/>
      <c r="E82" s="78"/>
      <c r="F82" s="78"/>
      <c r="G82" s="78"/>
      <c r="H82" s="78"/>
      <c r="I82" s="78"/>
      <c r="J82" s="98"/>
      <c r="K82" s="99"/>
      <c r="L82" s="78"/>
    </row>
    <row r="83" spans="1:12" x14ac:dyDescent="0.2">
      <c r="A83" s="100" t="s">
        <v>183</v>
      </c>
      <c r="B83" s="101"/>
      <c r="C83" s="101"/>
      <c r="D83" s="102"/>
      <c r="E83" s="102"/>
      <c r="F83" s="102"/>
      <c r="G83" s="102"/>
      <c r="H83" s="103"/>
      <c r="I83" s="78"/>
      <c r="J83" s="98"/>
      <c r="K83" s="99"/>
      <c r="L83" s="78"/>
    </row>
    <row r="84" spans="1:12" x14ac:dyDescent="0.2">
      <c r="A84" s="104"/>
      <c r="B84" s="105"/>
      <c r="C84" s="106" t="s">
        <v>184</v>
      </c>
      <c r="D84" s="107" t="s">
        <v>175</v>
      </c>
      <c r="E84" s="107" t="s">
        <v>176</v>
      </c>
      <c r="F84" s="107" t="s">
        <v>177</v>
      </c>
      <c r="G84" s="107" t="s">
        <v>178</v>
      </c>
      <c r="H84" s="108" t="s">
        <v>179</v>
      </c>
      <c r="I84" s="78"/>
      <c r="J84" s="98"/>
      <c r="K84" s="99"/>
      <c r="L84" s="78"/>
    </row>
    <row r="85" spans="1:12" x14ac:dyDescent="0.2">
      <c r="A85" s="98" t="s">
        <v>185</v>
      </c>
      <c r="B85" s="78" t="s">
        <v>117</v>
      </c>
      <c r="C85" s="109" t="s">
        <v>186</v>
      </c>
      <c r="D85" s="110">
        <f>C76</f>
        <v>1000</v>
      </c>
      <c r="E85" s="110">
        <f>D87</f>
        <v>800</v>
      </c>
      <c r="F85" s="110">
        <f>E87</f>
        <v>600</v>
      </c>
      <c r="G85" s="110">
        <f>F87</f>
        <v>400</v>
      </c>
      <c r="H85" s="111">
        <f>G87</f>
        <v>200</v>
      </c>
      <c r="I85" s="78"/>
      <c r="J85" s="174" t="s">
        <v>187</v>
      </c>
      <c r="K85" s="175"/>
      <c r="L85" s="78"/>
    </row>
    <row r="86" spans="1:12" x14ac:dyDescent="0.2">
      <c r="A86" s="98" t="s">
        <v>188</v>
      </c>
      <c r="B86" s="78" t="s">
        <v>119</v>
      </c>
      <c r="C86" s="109" t="s">
        <v>186</v>
      </c>
      <c r="D86" s="110">
        <f>$D$85*$C$77</f>
        <v>200</v>
      </c>
      <c r="E86" s="110">
        <f>$D$85*$C$77</f>
        <v>200</v>
      </c>
      <c r="F86" s="110">
        <f>$D$85*$C$77</f>
        <v>200</v>
      </c>
      <c r="G86" s="110">
        <f>$D$85*$C$77</f>
        <v>200</v>
      </c>
      <c r="H86" s="111">
        <f>$D$85*$C$77</f>
        <v>200</v>
      </c>
      <c r="I86" s="78"/>
      <c r="J86" s="176" t="s">
        <v>189</v>
      </c>
      <c r="K86" s="177"/>
      <c r="L86" s="78"/>
    </row>
    <row r="87" spans="1:12" x14ac:dyDescent="0.2">
      <c r="A87" s="98" t="s">
        <v>190</v>
      </c>
      <c r="B87" s="78" t="s">
        <v>120</v>
      </c>
      <c r="C87" s="109" t="s">
        <v>186</v>
      </c>
      <c r="D87" s="110">
        <f>D85-D86</f>
        <v>800</v>
      </c>
      <c r="E87" s="110">
        <f>E85-E86</f>
        <v>600</v>
      </c>
      <c r="F87" s="110">
        <f>F85-F86</f>
        <v>400</v>
      </c>
      <c r="G87" s="110">
        <f>G85-G86</f>
        <v>200</v>
      </c>
      <c r="H87" s="111">
        <f>H85-H86</f>
        <v>0</v>
      </c>
      <c r="I87" s="78"/>
      <c r="J87" s="145" t="s">
        <v>191</v>
      </c>
      <c r="K87" s="146"/>
      <c r="L87" s="78"/>
    </row>
    <row r="88" spans="1:12" x14ac:dyDescent="0.2">
      <c r="A88" s="98" t="s">
        <v>192</v>
      </c>
      <c r="B88" s="78" t="s">
        <v>121</v>
      </c>
      <c r="C88" s="109" t="s">
        <v>186</v>
      </c>
      <c r="D88" s="110">
        <f>AVERAGE(D85,D87)</f>
        <v>900</v>
      </c>
      <c r="E88" s="110">
        <f>AVERAGE(E85,E87)</f>
        <v>700</v>
      </c>
      <c r="F88" s="110">
        <f>AVERAGE(F85,F87)</f>
        <v>500</v>
      </c>
      <c r="G88" s="110">
        <f>AVERAGE(G85,G87)</f>
        <v>300</v>
      </c>
      <c r="H88" s="111">
        <f>AVERAGE(H85,H87)</f>
        <v>100</v>
      </c>
      <c r="I88" s="78"/>
      <c r="J88" s="145" t="s">
        <v>193</v>
      </c>
      <c r="K88" s="146"/>
      <c r="L88" s="78"/>
    </row>
    <row r="89" spans="1:12" x14ac:dyDescent="0.2">
      <c r="A89" s="98" t="s">
        <v>194</v>
      </c>
      <c r="B89" s="78" t="s">
        <v>106</v>
      </c>
      <c r="C89" s="109" t="s">
        <v>186</v>
      </c>
      <c r="D89" s="110">
        <f>(D88*($C$74))+D86</f>
        <v>226.28</v>
      </c>
      <c r="E89" s="110">
        <f>(E88*($C$74))+E86</f>
        <v>220.44</v>
      </c>
      <c r="F89" s="110">
        <f>(F88*($C$74))+F86</f>
        <v>214.6</v>
      </c>
      <c r="G89" s="110">
        <f>(G88*($C$74))+G86</f>
        <v>208.76</v>
      </c>
      <c r="H89" s="111">
        <f>(H88*($C$74))+H86</f>
        <v>202.92</v>
      </c>
      <c r="I89" s="78"/>
      <c r="J89" s="147" t="s">
        <v>195</v>
      </c>
      <c r="K89" s="148"/>
      <c r="L89" s="78"/>
    </row>
    <row r="90" spans="1:12" x14ac:dyDescent="0.2">
      <c r="A90" s="98" t="s">
        <v>196</v>
      </c>
      <c r="B90" s="78" t="s">
        <v>197</v>
      </c>
      <c r="C90" s="109" t="s">
        <v>186</v>
      </c>
      <c r="D90" s="110">
        <f>D89*D81</f>
        <v>218.62801932367151</v>
      </c>
      <c r="E90" s="110">
        <f>E89*E81</f>
        <v>205.78309878876988</v>
      </c>
      <c r="F90" s="110">
        <f>F89*F81</f>
        <v>193.55690463635759</v>
      </c>
      <c r="G90" s="110">
        <f>G89*G81</f>
        <v>181.92227945435397</v>
      </c>
      <c r="H90" s="111">
        <f>H89*H81</f>
        <v>170.85319501893173</v>
      </c>
      <c r="I90" s="78"/>
      <c r="J90" s="147" t="s">
        <v>198</v>
      </c>
      <c r="K90" s="148"/>
      <c r="L90" s="78"/>
    </row>
    <row r="91" spans="1:12" x14ac:dyDescent="0.2">
      <c r="A91" s="98"/>
      <c r="B91" s="78"/>
      <c r="C91" s="109"/>
      <c r="D91" s="110"/>
      <c r="E91" s="110"/>
      <c r="F91" s="110"/>
      <c r="G91" s="110"/>
      <c r="H91" s="111"/>
      <c r="I91" s="78"/>
      <c r="J91" s="98"/>
      <c r="K91" s="99"/>
      <c r="L91" s="78"/>
    </row>
    <row r="92" spans="1:12" x14ac:dyDescent="0.2">
      <c r="A92" s="98" t="s">
        <v>199</v>
      </c>
      <c r="B92" s="112" t="s">
        <v>200</v>
      </c>
      <c r="C92" s="113" t="s">
        <v>186</v>
      </c>
      <c r="D92" s="114">
        <f>SUM(D90:H90)</f>
        <v>970.74349722208467</v>
      </c>
      <c r="E92" s="110"/>
      <c r="F92" s="110"/>
      <c r="G92" s="110"/>
      <c r="H92" s="111"/>
      <c r="I92" s="78"/>
      <c r="J92" s="147" t="s">
        <v>201</v>
      </c>
      <c r="K92" s="148"/>
      <c r="L92" s="78"/>
    </row>
    <row r="93" spans="1:12" ht="15" thickBot="1" x14ac:dyDescent="0.25">
      <c r="A93" s="115"/>
      <c r="B93" s="96"/>
      <c r="C93" s="116"/>
      <c r="D93" s="96"/>
      <c r="E93" s="96"/>
      <c r="F93" s="96"/>
      <c r="G93" s="96"/>
      <c r="H93" s="117"/>
      <c r="I93" s="78"/>
      <c r="J93" s="95"/>
      <c r="K93" s="117"/>
      <c r="L93" s="78"/>
    </row>
    <row r="94" spans="1:12" x14ac:dyDescent="0.2">
      <c r="A94" s="79"/>
      <c r="B94" s="78"/>
      <c r="C94" s="78"/>
      <c r="D94" s="78"/>
      <c r="E94" s="78"/>
      <c r="F94" s="78"/>
      <c r="G94" s="78"/>
      <c r="H94" s="78"/>
      <c r="I94" s="78"/>
      <c r="J94" s="79"/>
      <c r="K94" s="78"/>
      <c r="L94" s="78"/>
    </row>
    <row r="95" spans="1:12" ht="15" thickBot="1" x14ac:dyDescent="0.25">
      <c r="A95" s="79"/>
      <c r="B95" s="78"/>
      <c r="C95" s="78"/>
      <c r="D95" s="78"/>
      <c r="E95" s="78"/>
      <c r="F95" s="78"/>
      <c r="G95" s="78"/>
      <c r="H95" s="78"/>
      <c r="I95" s="78"/>
      <c r="J95" s="79"/>
      <c r="K95" s="78"/>
      <c r="L95" s="78"/>
    </row>
    <row r="96" spans="1:12" x14ac:dyDescent="0.2">
      <c r="A96" s="149" t="s">
        <v>202</v>
      </c>
      <c r="B96" s="150"/>
      <c r="C96" s="150"/>
      <c r="D96" s="150"/>
      <c r="E96" s="150"/>
      <c r="F96" s="150"/>
      <c r="G96" s="150"/>
      <c r="H96" s="151"/>
      <c r="I96" s="78"/>
      <c r="J96" s="79"/>
      <c r="K96" s="78"/>
      <c r="L96" s="78"/>
    </row>
    <row r="97" spans="1:12" x14ac:dyDescent="0.2">
      <c r="A97" s="152"/>
      <c r="B97" s="153"/>
      <c r="C97" s="153"/>
      <c r="D97" s="153"/>
      <c r="E97" s="153"/>
      <c r="F97" s="153"/>
      <c r="G97" s="153"/>
      <c r="H97" s="154"/>
      <c r="J97" s="78"/>
      <c r="K97" s="79"/>
      <c r="L97" s="78"/>
    </row>
    <row r="98" spans="1:12" x14ac:dyDescent="0.2">
      <c r="A98" s="152"/>
      <c r="B98" s="153"/>
      <c r="C98" s="153"/>
      <c r="D98" s="153"/>
      <c r="E98" s="153"/>
      <c r="F98" s="153"/>
      <c r="G98" s="153"/>
      <c r="H98" s="154"/>
    </row>
    <row r="99" spans="1:12" x14ac:dyDescent="0.2">
      <c r="A99" s="152"/>
      <c r="B99" s="153"/>
      <c r="C99" s="153"/>
      <c r="D99" s="153"/>
      <c r="E99" s="153"/>
      <c r="F99" s="153"/>
      <c r="G99" s="153"/>
      <c r="H99" s="154"/>
    </row>
    <row r="100" spans="1:12" x14ac:dyDescent="0.2">
      <c r="A100" s="152"/>
      <c r="B100" s="153"/>
      <c r="C100" s="153"/>
      <c r="D100" s="153"/>
      <c r="E100" s="153"/>
      <c r="F100" s="153"/>
      <c r="G100" s="153"/>
      <c r="H100" s="154"/>
    </row>
    <row r="101" spans="1:12" x14ac:dyDescent="0.2">
      <c r="A101" s="152"/>
      <c r="B101" s="153"/>
      <c r="C101" s="153"/>
      <c r="D101" s="153"/>
      <c r="E101" s="153"/>
      <c r="F101" s="153"/>
      <c r="G101" s="153"/>
      <c r="H101" s="154"/>
    </row>
    <row r="102" spans="1:12" x14ac:dyDescent="0.2">
      <c r="A102" s="152"/>
      <c r="B102" s="153"/>
      <c r="C102" s="153"/>
      <c r="D102" s="153"/>
      <c r="E102" s="153"/>
      <c r="F102" s="153"/>
      <c r="G102" s="153"/>
      <c r="H102" s="154"/>
    </row>
    <row r="103" spans="1:12" x14ac:dyDescent="0.2">
      <c r="A103" s="152"/>
      <c r="B103" s="153"/>
      <c r="C103" s="153"/>
      <c r="D103" s="153"/>
      <c r="E103" s="153"/>
      <c r="F103" s="153"/>
      <c r="G103" s="153"/>
      <c r="H103" s="154"/>
    </row>
    <row r="104" spans="1:12" x14ac:dyDescent="0.2">
      <c r="A104" s="152"/>
      <c r="B104" s="153"/>
      <c r="C104" s="153"/>
      <c r="D104" s="153"/>
      <c r="E104" s="153"/>
      <c r="F104" s="153"/>
      <c r="G104" s="153"/>
      <c r="H104" s="154"/>
    </row>
    <row r="105" spans="1:12" x14ac:dyDescent="0.2">
      <c r="A105" s="152"/>
      <c r="B105" s="153"/>
      <c r="C105" s="153"/>
      <c r="D105" s="153"/>
      <c r="E105" s="153"/>
      <c r="F105" s="153"/>
      <c r="G105" s="153"/>
      <c r="H105" s="154"/>
    </row>
    <row r="106" spans="1:12" x14ac:dyDescent="0.2">
      <c r="A106" s="152"/>
      <c r="B106" s="153"/>
      <c r="C106" s="153"/>
      <c r="D106" s="153"/>
      <c r="E106" s="153"/>
      <c r="F106" s="153"/>
      <c r="G106" s="153"/>
      <c r="H106" s="154"/>
    </row>
    <row r="107" spans="1:12" x14ac:dyDescent="0.2">
      <c r="A107" s="152"/>
      <c r="B107" s="153"/>
      <c r="C107" s="153"/>
      <c r="D107" s="153"/>
      <c r="E107" s="153"/>
      <c r="F107" s="153"/>
      <c r="G107" s="153"/>
      <c r="H107" s="154"/>
    </row>
    <row r="108" spans="1:12" x14ac:dyDescent="0.2">
      <c r="A108" s="152"/>
      <c r="B108" s="153"/>
      <c r="C108" s="153"/>
      <c r="D108" s="153"/>
      <c r="E108" s="153"/>
      <c r="F108" s="153"/>
      <c r="G108" s="153"/>
      <c r="H108" s="154"/>
    </row>
    <row r="109" spans="1:12" x14ac:dyDescent="0.2">
      <c r="A109" s="152"/>
      <c r="B109" s="153"/>
      <c r="C109" s="153"/>
      <c r="D109" s="153"/>
      <c r="E109" s="153"/>
      <c r="F109" s="153"/>
      <c r="G109" s="153"/>
      <c r="H109" s="154"/>
    </row>
    <row r="110" spans="1:12" x14ac:dyDescent="0.2">
      <c r="A110" s="152"/>
      <c r="B110" s="153"/>
      <c r="C110" s="153"/>
      <c r="D110" s="153"/>
      <c r="E110" s="153"/>
      <c r="F110" s="153"/>
      <c r="G110" s="153"/>
      <c r="H110" s="154"/>
    </row>
    <row r="111" spans="1:12" x14ac:dyDescent="0.2">
      <c r="A111" s="152"/>
      <c r="B111" s="153"/>
      <c r="C111" s="153"/>
      <c r="D111" s="153"/>
      <c r="E111" s="153"/>
      <c r="F111" s="153"/>
      <c r="G111" s="153"/>
      <c r="H111" s="154"/>
    </row>
    <row r="112" spans="1:12"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x14ac:dyDescent="0.2">
      <c r="A119" s="152"/>
      <c r="B119" s="153"/>
      <c r="C119" s="153"/>
      <c r="D119" s="153"/>
      <c r="E119" s="153"/>
      <c r="F119" s="153"/>
      <c r="G119" s="153"/>
      <c r="H119" s="154"/>
    </row>
    <row r="120" spans="1:8" ht="15" thickBot="1" x14ac:dyDescent="0.25">
      <c r="A120" s="155"/>
      <c r="B120" s="156"/>
      <c r="C120" s="156"/>
      <c r="D120" s="156"/>
      <c r="E120" s="156"/>
      <c r="F120" s="156"/>
      <c r="G120" s="156"/>
      <c r="H120" s="157"/>
    </row>
  </sheetData>
  <mergeCells count="17">
    <mergeCell ref="J87:K87"/>
    <mergeCell ref="A5:B5"/>
    <mergeCell ref="A7:A15"/>
    <mergeCell ref="H15:L15"/>
    <mergeCell ref="H17:L17"/>
    <mergeCell ref="A28:B28"/>
    <mergeCell ref="A30:A66"/>
    <mergeCell ref="A71:B71"/>
    <mergeCell ref="J80:K80"/>
    <mergeCell ref="J81:K81"/>
    <mergeCell ref="J85:K85"/>
    <mergeCell ref="J86:K86"/>
    <mergeCell ref="J88:K88"/>
    <mergeCell ref="J89:K89"/>
    <mergeCell ref="J90:K90"/>
    <mergeCell ref="J92:K92"/>
    <mergeCell ref="A96:H120"/>
  </mergeCells>
  <dataValidations count="4">
    <dataValidation type="list" allowBlank="1" showInputMessage="1" showErrorMessage="1" sqref="E30:F31" xr:uid="{F659A8C4-0D0A-4F05-ADEB-70309EA033CA}">
      <formula1>INDIRECT(IFERROR(RIGHT(#REF!,LEN(#REF!)-FIND(" ",#REF!)),#REF!)&amp;"Subs")</formula1>
    </dataValidation>
    <dataValidation type="list" allowBlank="1" showInputMessage="1" showErrorMessage="1" sqref="E32:F46" xr:uid="{8016048F-846F-449E-9B25-94A85CABA378}">
      <formula1>INDIRECT(IFERROR(RIGHT($B32,LEN($B32)-FIND(" ",$B32)),$B32)&amp;"Subs")</formula1>
    </dataValidation>
    <dataValidation type="list" allowBlank="1" showInputMessage="1" showErrorMessage="1" sqref="G30:G64 G12:G13 G16:G18 G25:G28" xr:uid="{7FBEE4A1-C00A-437E-8588-70A0F0CCAAF1}">
      <formula1>"Fixed,Variable"</formula1>
    </dataValidation>
    <dataValidation type="list" allowBlank="1" showInputMessage="1" showErrorMessage="1" sqref="E64:E66 D30:D66 D12:D13 D16:D28" xr:uid="{C91FA201-B598-4137-A33F-DDD72CACD339}">
      <formula1>Variables</formula1>
    </dataValidation>
  </dataValidations>
  <hyperlinks>
    <hyperlink ref="F3" location="'TITLE PAGE'!A1" display="Back to title page" xr:uid="{A1271E0B-C452-4F25-84A8-DB16FEC80439}"/>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800E0-6ABA-46CB-A88A-8B78C77E44E3}">
  <dimension ref="A1:CO120"/>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234</v>
      </c>
      <c r="C8" t="s">
        <v>235</v>
      </c>
      <c r="D8" s="27" t="s">
        <v>104</v>
      </c>
      <c r="E8" s="28"/>
      <c r="F8" s="28"/>
      <c r="G8" s="29" t="s">
        <v>105</v>
      </c>
      <c r="H8" s="30"/>
      <c r="I8" s="31"/>
      <c r="J8" s="31"/>
      <c r="K8" s="31"/>
      <c r="L8" s="31"/>
      <c r="M8" s="32"/>
      <c r="N8" s="118">
        <f>('[1]2030 onwards to 2080'!$E$32/5/1000000)*'[1]2030 onwards to 2080'!$H$4</f>
        <v>3.8378617731129355E-2</v>
      </c>
      <c r="O8" s="118">
        <f>('[1]2030 onwards to 2080'!$E$32/5/1000000)*'[1]2030 onwards to 2080'!$H$4</f>
        <v>3.8378617731129355E-2</v>
      </c>
      <c r="P8" s="118">
        <f>('[1]2030 onwards to 2080'!$E$32/5/1000000)*'[1]2030 onwards to 2080'!$H$4</f>
        <v>3.8378617731129355E-2</v>
      </c>
      <c r="Q8" s="118">
        <f>('[1]2030 onwards to 2080'!$E$32/5/1000000)*'[1]2030 onwards to 2080'!$H$4</f>
        <v>3.8378617731129355E-2</v>
      </c>
      <c r="R8" s="118">
        <f>('[1]2030 onwards to 2080'!$E$32/5/1000000)*'[1]2030 onwards to 2080'!$H$4</f>
        <v>3.8378617731129355E-2</v>
      </c>
      <c r="S8" s="118">
        <f>('[1]2030 onwards to 2080'!$J$32/5/1000000)*'[1]2030 onwards to 2080'!$H$4</f>
        <v>3.5692114489950306E-2</v>
      </c>
      <c r="T8" s="118">
        <f>('[1]2030 onwards to 2080'!$J$32/5/1000000)*'[1]2030 onwards to 2080'!$H$4</f>
        <v>3.5692114489950306E-2</v>
      </c>
      <c r="U8" s="118">
        <f>('[1]2030 onwards to 2080'!$J$32/5/1000000)*'[1]2030 onwards to 2080'!$H$4</f>
        <v>3.5692114489950306E-2</v>
      </c>
      <c r="V8" s="118">
        <f>('[1]2030 onwards to 2080'!$J$32/5/1000000)*'[1]2030 onwards to 2080'!$H$4</f>
        <v>3.5692114489950306E-2</v>
      </c>
      <c r="W8" s="118">
        <f>('[1]2030 onwards to 2080'!$J$32/5/1000000)*'[1]2030 onwards to 2080'!$H$4</f>
        <v>3.5692114489950306E-2</v>
      </c>
      <c r="X8" s="118">
        <f>('[1]2030 onwards to 2080'!$P$32/5/1000000)*'[1]2030 onwards to 2080'!$H$4</f>
        <v>3.3193666475653784E-2</v>
      </c>
      <c r="Y8" s="118">
        <f>('[1]2030 onwards to 2080'!$P$32/5/1000000)*'[1]2030 onwards to 2080'!$H$4</f>
        <v>3.3193666475653784E-2</v>
      </c>
      <c r="Z8" s="118">
        <f>('[1]2030 onwards to 2080'!$P$32/5/1000000)*'[1]2030 onwards to 2080'!$H$4</f>
        <v>3.3193666475653784E-2</v>
      </c>
      <c r="AA8" s="118">
        <f>('[1]2030 onwards to 2080'!$P$32/5/1000000)*'[1]2030 onwards to 2080'!$H$4</f>
        <v>3.3193666475653784E-2</v>
      </c>
      <c r="AB8" s="118">
        <f>('[1]2030 onwards to 2080'!$P$32/5/1000000)*'[1]2030 onwards to 2080'!$H$4</f>
        <v>3.3193666475653784E-2</v>
      </c>
      <c r="AC8" s="118">
        <f>('[1]2030 onwards to 2080'!$V$32/5/1000000)*'[1]2030 onwards to 2080'!$H$4</f>
        <v>3.1533983151871094E-2</v>
      </c>
      <c r="AD8" s="118">
        <f>('[1]2030 onwards to 2080'!$V$32/5/1000000)*'[1]2030 onwards to 2080'!$H$4</f>
        <v>3.1533983151871094E-2</v>
      </c>
      <c r="AE8" s="118">
        <f>('[1]2030 onwards to 2080'!$V$32/5/1000000)*'[1]2030 onwards to 2080'!$H$4</f>
        <v>3.1533983151871094E-2</v>
      </c>
      <c r="AF8" s="118">
        <f>('[1]2030 onwards to 2080'!$V$32/5/1000000)*'[1]2030 onwards to 2080'!$H$4</f>
        <v>3.1533983151871094E-2</v>
      </c>
      <c r="AG8" s="118">
        <f>('[1]2030 onwards to 2080'!$V$32/5/1000000)*'[1]2030 onwards to 2080'!$H$4</f>
        <v>3.1533983151871094E-2</v>
      </c>
      <c r="AH8" s="118">
        <f>('[1]2030 onwards to 2080'!$AB$32/5/1000000)*'[1]2030 onwards to 2080'!$H$4</f>
        <v>3.0272623825796246E-2</v>
      </c>
      <c r="AI8" s="118">
        <f>('[1]2030 onwards to 2080'!$AB$32/5/1000000)*'[1]2030 onwards to 2080'!$H$4</f>
        <v>3.0272623825796246E-2</v>
      </c>
      <c r="AJ8" s="118">
        <f>('[1]2030 onwards to 2080'!$AB$32/5/1000000)*'[1]2030 onwards to 2080'!$H$4</f>
        <v>3.0272623825796246E-2</v>
      </c>
      <c r="AK8" s="118">
        <f>('[1]2030 onwards to 2080'!$AB$32/5/1000000)*'[1]2030 onwards to 2080'!$H$4</f>
        <v>3.0272623825796246E-2</v>
      </c>
      <c r="AL8" s="118">
        <f>('[1]2030 onwards to 2080'!$AB$32/5/1000000)*'[1]2030 onwards to 2080'!$H$4</f>
        <v>3.0272623825796246E-2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2"/>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2"/>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2"/>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2"/>
      <c r="N14" s="41">
        <f>IF((N8+N9)*N11&lt;&gt;0,(N8+N9)*N11,"")</f>
        <v>3.7080790078385856E-2</v>
      </c>
      <c r="O14" s="41">
        <f t="shared" ref="O14:BQ14" si="3">IF((O8+O9)*O11&lt;&gt;0,(O8+O9)*O11,"")</f>
        <v>3.7080790078385856E-2</v>
      </c>
      <c r="P14" s="41">
        <f t="shared" si="3"/>
        <v>3.7080790078385856E-2</v>
      </c>
      <c r="Q14" s="41">
        <f>IF((Q8+Q9)*Q11&lt;&gt;0,(Q8+Q9)*Q11,"")</f>
        <v>3.7080790078385856E-2</v>
      </c>
      <c r="R14" s="41">
        <f t="shared" si="3"/>
        <v>3.7080790078385856E-2</v>
      </c>
      <c r="S14" s="41">
        <f t="shared" si="3"/>
        <v>3.448513477289885E-2</v>
      </c>
      <c r="T14" s="41">
        <f>IF((T8+T9)*T11&lt;&gt;0,(T8+T9)*T11,"")</f>
        <v>3.448513477289885E-2</v>
      </c>
      <c r="U14" s="41">
        <f t="shared" si="3"/>
        <v>3.448513477289885E-2</v>
      </c>
      <c r="V14" s="41">
        <f t="shared" si="3"/>
        <v>3.448513477289885E-2</v>
      </c>
      <c r="W14" s="41">
        <f t="shared" si="3"/>
        <v>3.448513477289885E-2</v>
      </c>
      <c r="X14" s="41">
        <f t="shared" si="3"/>
        <v>3.2071175338795929E-2</v>
      </c>
      <c r="Y14" s="41">
        <f t="shared" si="3"/>
        <v>3.2071175338795929E-2</v>
      </c>
      <c r="Z14" s="41">
        <f t="shared" si="3"/>
        <v>3.2071175338795929E-2</v>
      </c>
      <c r="AA14" s="41">
        <f t="shared" si="3"/>
        <v>3.2071175338795929E-2</v>
      </c>
      <c r="AB14" s="41">
        <f t="shared" si="3"/>
        <v>3.2071175338795929E-2</v>
      </c>
      <c r="AC14" s="41">
        <f t="shared" si="3"/>
        <v>3.0467616571856131E-2</v>
      </c>
      <c r="AD14" s="41">
        <f t="shared" si="3"/>
        <v>3.0467616571856131E-2</v>
      </c>
      <c r="AE14" s="41">
        <f t="shared" si="3"/>
        <v>3.0467616571856131E-2</v>
      </c>
      <c r="AF14" s="41">
        <f t="shared" si="3"/>
        <v>3.0467616571856131E-2</v>
      </c>
      <c r="AG14" s="41">
        <f t="shared" si="3"/>
        <v>3.0467616571856131E-2</v>
      </c>
      <c r="AH14" s="41">
        <f t="shared" si="3"/>
        <v>2.9248911908981882E-2</v>
      </c>
      <c r="AI14" s="41">
        <f t="shared" si="3"/>
        <v>2.9248911908981882E-2</v>
      </c>
      <c r="AJ14" s="41">
        <f t="shared" si="3"/>
        <v>2.9248911908981882E-2</v>
      </c>
      <c r="AK14" s="41">
        <f t="shared" si="3"/>
        <v>2.9248911908981882E-2</v>
      </c>
      <c r="AL14" s="41">
        <f t="shared" si="3"/>
        <v>2.9248911908981882E-2</v>
      </c>
      <c r="AM14" s="41" t="str">
        <f>IF((AM8+AM9)*AM11&lt;&gt;0,(AM8+AM9)*AM11,"")</f>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ref="BR14:BT14" si="4">IF((DF8+BR9)*BR11&lt;&gt;0,(DF8+BR9)*BR11,"")</f>
        <v/>
      </c>
      <c r="BS14" s="41" t="str">
        <f t="shared" si="4"/>
        <v/>
      </c>
      <c r="BT14" s="41" t="str">
        <f t="shared" si="4"/>
        <v/>
      </c>
      <c r="BU14" s="41" t="str">
        <f>IF((BP8+BU9)*BU11&lt;&gt;0,(BP8+BU9)*BU11,"")</f>
        <v/>
      </c>
      <c r="BV14" s="41" t="str">
        <f t="shared" ref="BV14:CO14" si="5">IF((BV8+BV9)*BV11&lt;&gt;0,(BV8+BV9)*BV11,"")</f>
        <v/>
      </c>
      <c r="BW14" s="41" t="str">
        <f t="shared" si="5"/>
        <v/>
      </c>
      <c r="BX14" s="41" t="str">
        <f t="shared" si="5"/>
        <v/>
      </c>
      <c r="BY14" s="41" t="str">
        <f t="shared" si="5"/>
        <v/>
      </c>
      <c r="BZ14" s="41" t="str">
        <f t="shared" si="5"/>
        <v/>
      </c>
      <c r="CA14" s="41" t="str">
        <f t="shared" si="5"/>
        <v/>
      </c>
      <c r="CB14" s="41" t="str">
        <f t="shared" si="5"/>
        <v/>
      </c>
      <c r="CC14" s="41" t="str">
        <f t="shared" si="5"/>
        <v/>
      </c>
      <c r="CD14" s="41" t="str">
        <f t="shared" si="5"/>
        <v/>
      </c>
      <c r="CE14" s="41" t="str">
        <f t="shared" si="5"/>
        <v/>
      </c>
      <c r="CF14" s="41" t="str">
        <f t="shared" si="5"/>
        <v/>
      </c>
      <c r="CG14" s="41" t="str">
        <f t="shared" si="5"/>
        <v/>
      </c>
      <c r="CH14" s="41" t="str">
        <f t="shared" si="5"/>
        <v/>
      </c>
      <c r="CI14" s="41" t="str">
        <f t="shared" si="5"/>
        <v/>
      </c>
      <c r="CJ14" s="41" t="str">
        <f t="shared" si="5"/>
        <v/>
      </c>
      <c r="CK14" s="41" t="str">
        <f t="shared" si="5"/>
        <v/>
      </c>
      <c r="CL14" s="41" t="str">
        <f t="shared" si="5"/>
        <v/>
      </c>
      <c r="CM14" s="41" t="str">
        <f t="shared" si="5"/>
        <v/>
      </c>
      <c r="CN14" s="41" t="str">
        <f t="shared" si="5"/>
        <v/>
      </c>
      <c r="CO14" s="42" t="str">
        <f t="shared" si="5"/>
        <v/>
      </c>
    </row>
    <row r="15" spans="1:93" s="43" customFormat="1" ht="15.75" thickBot="1" x14ac:dyDescent="0.25">
      <c r="A15" s="162"/>
      <c r="B15" s="36"/>
      <c r="C15" s="37"/>
      <c r="D15" s="38" t="s">
        <v>114</v>
      </c>
      <c r="E15" s="37"/>
      <c r="F15" s="37"/>
      <c r="G15" s="37" t="s">
        <v>101</v>
      </c>
      <c r="H15" s="163">
        <f>IF(SUM($M$14:$CO$14)&lt;&gt;0,SUM($M$14:$CO$14),"")</f>
        <v>0.81676814335459358</v>
      </c>
      <c r="I15" s="164"/>
      <c r="J15" s="164"/>
      <c r="K15" s="164"/>
      <c r="L15" s="165"/>
    </row>
    <row r="16" spans="1:93" s="43" customFormat="1" ht="15.75" thickBot="1" x14ac:dyDescent="0.25">
      <c r="A16" s="44"/>
      <c r="B16" s="45"/>
      <c r="C16" s="45"/>
      <c r="D16" s="46"/>
      <c r="E16" s="45"/>
      <c r="F16" s="45"/>
      <c r="G16" s="45"/>
      <c r="H16" s="47">
        <f>H15</f>
        <v>0.81676814335459358</v>
      </c>
      <c r="I16" s="48"/>
    </row>
    <row r="17" spans="1:93" s="43" customFormat="1" ht="15.75" thickBot="1" x14ac:dyDescent="0.25">
      <c r="A17" s="44"/>
      <c r="B17" s="45"/>
      <c r="C17" s="45"/>
      <c r="D17" s="46"/>
      <c r="E17" s="45"/>
      <c r="F17" s="45"/>
      <c r="G17" s="45"/>
      <c r="H17" s="163">
        <f>IF(SUM($M$14:$AL$14)&lt;&gt;0,SUM($M$14:$AL$14),"")</f>
        <v>0.81676814335459358</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0.81676814335459358</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6">+O7+N22</f>
        <v>0</v>
      </c>
      <c r="P20" s="134">
        <f t="shared" si="6"/>
        <v>0</v>
      </c>
      <c r="Q20" s="134">
        <f t="shared" si="6"/>
        <v>0</v>
      </c>
      <c r="R20" s="134">
        <f t="shared" si="6"/>
        <v>0</v>
      </c>
      <c r="S20" s="134">
        <f t="shared" si="6"/>
        <v>0</v>
      </c>
      <c r="T20" s="134">
        <f t="shared" si="6"/>
        <v>0</v>
      </c>
      <c r="U20" s="134">
        <f t="shared" si="6"/>
        <v>0</v>
      </c>
      <c r="V20" s="134">
        <f t="shared" si="6"/>
        <v>0</v>
      </c>
      <c r="W20" s="134">
        <f t="shared" si="6"/>
        <v>0</v>
      </c>
      <c r="X20" s="134">
        <f t="shared" si="6"/>
        <v>0</v>
      </c>
      <c r="Y20" s="134">
        <f t="shared" si="6"/>
        <v>0</v>
      </c>
      <c r="Z20" s="134">
        <f t="shared" si="6"/>
        <v>0</v>
      </c>
      <c r="AA20" s="134">
        <f t="shared" si="6"/>
        <v>0</v>
      </c>
      <c r="AB20" s="134">
        <f t="shared" si="6"/>
        <v>0</v>
      </c>
      <c r="AC20" s="134">
        <f t="shared" si="6"/>
        <v>0</v>
      </c>
      <c r="AD20" s="134">
        <f t="shared" si="6"/>
        <v>0</v>
      </c>
      <c r="AE20" s="134">
        <f t="shared" si="6"/>
        <v>0</v>
      </c>
      <c r="AF20" s="134">
        <f t="shared" si="6"/>
        <v>0</v>
      </c>
      <c r="AG20" s="134">
        <f t="shared" si="6"/>
        <v>0</v>
      </c>
      <c r="AH20" s="134">
        <f t="shared" si="6"/>
        <v>0</v>
      </c>
      <c r="AI20" s="134">
        <f t="shared" si="6"/>
        <v>0</v>
      </c>
      <c r="AJ20" s="134">
        <f t="shared" si="6"/>
        <v>0</v>
      </c>
      <c r="AK20" s="134">
        <f t="shared" si="6"/>
        <v>0</v>
      </c>
      <c r="AL20" s="134">
        <f t="shared" si="6"/>
        <v>0</v>
      </c>
      <c r="AM20" s="134">
        <f t="shared" si="6"/>
        <v>0</v>
      </c>
      <c r="AN20" s="134">
        <f t="shared" si="6"/>
        <v>0</v>
      </c>
      <c r="AO20" s="134">
        <f t="shared" si="6"/>
        <v>0</v>
      </c>
      <c r="AP20" s="134">
        <f t="shared" si="6"/>
        <v>0</v>
      </c>
      <c r="AQ20" s="134">
        <f t="shared" si="6"/>
        <v>0</v>
      </c>
      <c r="AR20" s="134">
        <f t="shared" si="6"/>
        <v>0</v>
      </c>
      <c r="AS20" s="134">
        <f t="shared" si="6"/>
        <v>0</v>
      </c>
      <c r="AT20" s="134">
        <f t="shared" si="6"/>
        <v>0</v>
      </c>
      <c r="AU20" s="134">
        <f t="shared" si="6"/>
        <v>0</v>
      </c>
      <c r="AV20" s="134">
        <f t="shared" si="6"/>
        <v>0</v>
      </c>
      <c r="AW20" s="134">
        <f t="shared" si="6"/>
        <v>0</v>
      </c>
      <c r="AX20" s="134">
        <f t="shared" si="6"/>
        <v>0</v>
      </c>
      <c r="AY20" s="134">
        <f t="shared" si="6"/>
        <v>0</v>
      </c>
      <c r="AZ20" s="134">
        <f t="shared" si="6"/>
        <v>0</v>
      </c>
      <c r="BA20" s="134">
        <f t="shared" si="6"/>
        <v>0</v>
      </c>
      <c r="BB20" s="134">
        <f t="shared" si="6"/>
        <v>0</v>
      </c>
      <c r="BC20" s="134">
        <f t="shared" si="6"/>
        <v>0</v>
      </c>
      <c r="BD20" s="134">
        <f t="shared" si="6"/>
        <v>0</v>
      </c>
      <c r="BE20" s="134">
        <f t="shared" si="6"/>
        <v>0</v>
      </c>
      <c r="BF20" s="134">
        <f t="shared" si="6"/>
        <v>0</v>
      </c>
      <c r="BG20" s="134">
        <f t="shared" si="6"/>
        <v>0</v>
      </c>
      <c r="BH20" s="134">
        <f t="shared" si="6"/>
        <v>0</v>
      </c>
      <c r="BI20" s="134">
        <f t="shared" si="6"/>
        <v>0</v>
      </c>
      <c r="BJ20" s="134">
        <f t="shared" si="6"/>
        <v>0</v>
      </c>
      <c r="BK20" s="134">
        <f t="shared" si="6"/>
        <v>0</v>
      </c>
      <c r="BL20" s="134">
        <f t="shared" si="6"/>
        <v>0</v>
      </c>
      <c r="BM20" s="134">
        <f t="shared" si="6"/>
        <v>0</v>
      </c>
      <c r="BN20" s="134">
        <f t="shared" si="6"/>
        <v>0</v>
      </c>
      <c r="BO20" s="134">
        <f t="shared" si="6"/>
        <v>0</v>
      </c>
      <c r="BP20" s="134">
        <f t="shared" si="6"/>
        <v>0</v>
      </c>
      <c r="BQ20" s="134">
        <f t="shared" si="6"/>
        <v>0</v>
      </c>
      <c r="BR20" s="134">
        <f t="shared" si="6"/>
        <v>0</v>
      </c>
      <c r="BS20" s="134">
        <f t="shared" si="6"/>
        <v>0</v>
      </c>
      <c r="BT20" s="134">
        <f t="shared" si="6"/>
        <v>0</v>
      </c>
      <c r="BU20" s="134">
        <f t="shared" si="6"/>
        <v>0</v>
      </c>
      <c r="BV20" s="134">
        <f t="shared" si="6"/>
        <v>0</v>
      </c>
      <c r="BW20" s="134">
        <f t="shared" si="6"/>
        <v>0</v>
      </c>
      <c r="BX20" s="134">
        <f t="shared" si="6"/>
        <v>0</v>
      </c>
      <c r="BY20" s="134">
        <f t="shared" si="6"/>
        <v>0</v>
      </c>
      <c r="BZ20" s="134">
        <f t="shared" si="6"/>
        <v>0</v>
      </c>
      <c r="CA20" s="134">
        <f t="shared" ref="CA20:CO20" si="7">+CA7+BZ22</f>
        <v>0</v>
      </c>
      <c r="CB20" s="134">
        <f t="shared" si="7"/>
        <v>0</v>
      </c>
      <c r="CC20" s="134">
        <f t="shared" si="7"/>
        <v>0</v>
      </c>
      <c r="CD20" s="134">
        <f t="shared" si="7"/>
        <v>0</v>
      </c>
      <c r="CE20" s="134">
        <f t="shared" si="7"/>
        <v>0</v>
      </c>
      <c r="CF20" s="134">
        <f t="shared" si="7"/>
        <v>0</v>
      </c>
      <c r="CG20" s="134">
        <f t="shared" si="7"/>
        <v>0</v>
      </c>
      <c r="CH20" s="134">
        <f t="shared" si="7"/>
        <v>0</v>
      </c>
      <c r="CI20" s="134">
        <f t="shared" si="7"/>
        <v>0</v>
      </c>
      <c r="CJ20" s="134">
        <f t="shared" si="7"/>
        <v>0</v>
      </c>
      <c r="CK20" s="134">
        <f t="shared" si="7"/>
        <v>0</v>
      </c>
      <c r="CL20" s="134">
        <f t="shared" si="7"/>
        <v>0</v>
      </c>
      <c r="CM20" s="134">
        <f t="shared" si="7"/>
        <v>0</v>
      </c>
      <c r="CN20" s="134">
        <f t="shared" si="7"/>
        <v>0</v>
      </c>
      <c r="CO20" s="134">
        <f t="shared" si="7"/>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8">MIN(IF(N20=0,0,+N7/$F21)+M21,N20)</f>
        <v>0</v>
      </c>
      <c r="O21" s="135">
        <f t="shared" si="8"/>
        <v>0</v>
      </c>
      <c r="P21" s="135">
        <f t="shared" si="8"/>
        <v>0</v>
      </c>
      <c r="Q21" s="135">
        <f t="shared" si="8"/>
        <v>0</v>
      </c>
      <c r="R21" s="135">
        <f t="shared" si="8"/>
        <v>0</v>
      </c>
      <c r="S21" s="135">
        <f t="shared" si="8"/>
        <v>0</v>
      </c>
      <c r="T21" s="135">
        <f t="shared" si="8"/>
        <v>0</v>
      </c>
      <c r="U21" s="135">
        <f t="shared" si="8"/>
        <v>0</v>
      </c>
      <c r="V21" s="135">
        <f t="shared" si="8"/>
        <v>0</v>
      </c>
      <c r="W21" s="135">
        <f t="shared" si="8"/>
        <v>0</v>
      </c>
      <c r="X21" s="135">
        <f t="shared" si="8"/>
        <v>0</v>
      </c>
      <c r="Y21" s="135">
        <f t="shared" si="8"/>
        <v>0</v>
      </c>
      <c r="Z21" s="135">
        <f t="shared" si="8"/>
        <v>0</v>
      </c>
      <c r="AA21" s="135">
        <f t="shared" si="8"/>
        <v>0</v>
      </c>
      <c r="AB21" s="135">
        <f t="shared" si="8"/>
        <v>0</v>
      </c>
      <c r="AC21" s="135">
        <f t="shared" si="8"/>
        <v>0</v>
      </c>
      <c r="AD21" s="135">
        <f t="shared" si="8"/>
        <v>0</v>
      </c>
      <c r="AE21" s="135">
        <f t="shared" si="8"/>
        <v>0</v>
      </c>
      <c r="AF21" s="135">
        <f t="shared" si="8"/>
        <v>0</v>
      </c>
      <c r="AG21" s="135">
        <f t="shared" si="8"/>
        <v>0</v>
      </c>
      <c r="AH21" s="135">
        <f t="shared" si="8"/>
        <v>0</v>
      </c>
      <c r="AI21" s="135">
        <f t="shared" si="8"/>
        <v>0</v>
      </c>
      <c r="AJ21" s="135">
        <f t="shared" si="8"/>
        <v>0</v>
      </c>
      <c r="AK21" s="135">
        <f t="shared" si="8"/>
        <v>0</v>
      </c>
      <c r="AL21" s="135">
        <f t="shared" si="8"/>
        <v>0</v>
      </c>
      <c r="AM21" s="135">
        <f t="shared" si="8"/>
        <v>0</v>
      </c>
      <c r="AN21" s="135">
        <f t="shared" si="8"/>
        <v>0</v>
      </c>
      <c r="AO21" s="135">
        <f t="shared" si="8"/>
        <v>0</v>
      </c>
      <c r="AP21" s="135">
        <f t="shared" si="8"/>
        <v>0</v>
      </c>
      <c r="AQ21" s="135">
        <f t="shared" si="8"/>
        <v>0</v>
      </c>
      <c r="AR21" s="135">
        <f t="shared" si="8"/>
        <v>0</v>
      </c>
      <c r="AS21" s="135">
        <f t="shared" si="8"/>
        <v>0</v>
      </c>
      <c r="AT21" s="135">
        <f t="shared" si="8"/>
        <v>0</v>
      </c>
      <c r="AU21" s="135">
        <f t="shared" si="8"/>
        <v>0</v>
      </c>
      <c r="AV21" s="135">
        <f t="shared" si="8"/>
        <v>0</v>
      </c>
      <c r="AW21" s="135">
        <f t="shared" si="8"/>
        <v>0</v>
      </c>
      <c r="AX21" s="135">
        <f t="shared" si="8"/>
        <v>0</v>
      </c>
      <c r="AY21" s="135">
        <f t="shared" si="8"/>
        <v>0</v>
      </c>
      <c r="AZ21" s="135">
        <f t="shared" si="8"/>
        <v>0</v>
      </c>
      <c r="BA21" s="135">
        <f t="shared" si="8"/>
        <v>0</v>
      </c>
      <c r="BB21" s="135">
        <f t="shared" si="8"/>
        <v>0</v>
      </c>
      <c r="BC21" s="135">
        <f t="shared" si="8"/>
        <v>0</v>
      </c>
      <c r="BD21" s="135">
        <f t="shared" si="8"/>
        <v>0</v>
      </c>
      <c r="BE21" s="135">
        <f t="shared" si="8"/>
        <v>0</v>
      </c>
      <c r="BF21" s="135">
        <f t="shared" si="8"/>
        <v>0</v>
      </c>
      <c r="BG21" s="135">
        <f t="shared" si="8"/>
        <v>0</v>
      </c>
      <c r="BH21" s="135">
        <f t="shared" si="8"/>
        <v>0</v>
      </c>
      <c r="BI21" s="135">
        <f t="shared" si="8"/>
        <v>0</v>
      </c>
      <c r="BJ21" s="135">
        <f t="shared" si="8"/>
        <v>0</v>
      </c>
      <c r="BK21" s="135">
        <f t="shared" si="8"/>
        <v>0</v>
      </c>
      <c r="BL21" s="135">
        <f t="shared" si="8"/>
        <v>0</v>
      </c>
      <c r="BM21" s="135">
        <f t="shared" si="8"/>
        <v>0</v>
      </c>
      <c r="BN21" s="135">
        <f t="shared" si="8"/>
        <v>0</v>
      </c>
      <c r="BO21" s="135">
        <f t="shared" si="8"/>
        <v>0</v>
      </c>
      <c r="BP21" s="135">
        <f t="shared" si="8"/>
        <v>0</v>
      </c>
      <c r="BQ21" s="135">
        <f t="shared" si="8"/>
        <v>0</v>
      </c>
      <c r="BR21" s="135">
        <f t="shared" si="8"/>
        <v>0</v>
      </c>
      <c r="BS21" s="135">
        <f t="shared" si="8"/>
        <v>0</v>
      </c>
      <c r="BT21" s="135">
        <f t="shared" si="8"/>
        <v>0</v>
      </c>
      <c r="BU21" s="135">
        <f t="shared" si="8"/>
        <v>0</v>
      </c>
      <c r="BV21" s="135">
        <f t="shared" si="8"/>
        <v>0</v>
      </c>
      <c r="BW21" s="135">
        <f t="shared" si="8"/>
        <v>0</v>
      </c>
      <c r="BX21" s="135">
        <f t="shared" si="8"/>
        <v>0</v>
      </c>
      <c r="BY21" s="135">
        <f t="shared" si="8"/>
        <v>0</v>
      </c>
      <c r="BZ21" s="135">
        <f t="shared" ref="BZ21:CO21" si="9">MIN(IF(BZ20=0,0,+BZ7/$F21)+BY21,BZ20)</f>
        <v>0</v>
      </c>
      <c r="CA21" s="135">
        <f t="shared" si="9"/>
        <v>0</v>
      </c>
      <c r="CB21" s="135">
        <f t="shared" si="9"/>
        <v>0</v>
      </c>
      <c r="CC21" s="135">
        <f t="shared" si="9"/>
        <v>0</v>
      </c>
      <c r="CD21" s="135">
        <f t="shared" si="9"/>
        <v>0</v>
      </c>
      <c r="CE21" s="135">
        <f t="shared" si="9"/>
        <v>0</v>
      </c>
      <c r="CF21" s="135">
        <f t="shared" si="9"/>
        <v>0</v>
      </c>
      <c r="CG21" s="135">
        <f t="shared" si="9"/>
        <v>0</v>
      </c>
      <c r="CH21" s="135">
        <f t="shared" si="9"/>
        <v>0</v>
      </c>
      <c r="CI21" s="135">
        <f t="shared" si="9"/>
        <v>0</v>
      </c>
      <c r="CJ21" s="135">
        <f t="shared" si="9"/>
        <v>0</v>
      </c>
      <c r="CK21" s="135">
        <f t="shared" si="9"/>
        <v>0</v>
      </c>
      <c r="CL21" s="135">
        <f t="shared" si="9"/>
        <v>0</v>
      </c>
      <c r="CM21" s="135">
        <f t="shared" si="9"/>
        <v>0</v>
      </c>
      <c r="CN21" s="135">
        <f t="shared" si="9"/>
        <v>0</v>
      </c>
      <c r="CO21" s="135">
        <f t="shared" si="9"/>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10">+O20-O21</f>
        <v>0</v>
      </c>
      <c r="P22" s="135">
        <f t="shared" si="10"/>
        <v>0</v>
      </c>
      <c r="Q22" s="135">
        <f t="shared" si="10"/>
        <v>0</v>
      </c>
      <c r="R22" s="135">
        <f t="shared" si="10"/>
        <v>0</v>
      </c>
      <c r="S22" s="135">
        <f t="shared" si="10"/>
        <v>0</v>
      </c>
      <c r="T22" s="135">
        <f t="shared" si="10"/>
        <v>0</v>
      </c>
      <c r="U22" s="135">
        <f t="shared" si="10"/>
        <v>0</v>
      </c>
      <c r="V22" s="135">
        <f t="shared" si="10"/>
        <v>0</v>
      </c>
      <c r="W22" s="135">
        <f t="shared" si="10"/>
        <v>0</v>
      </c>
      <c r="X22" s="135">
        <f t="shared" si="10"/>
        <v>0</v>
      </c>
      <c r="Y22" s="135">
        <f t="shared" si="10"/>
        <v>0</v>
      </c>
      <c r="Z22" s="135">
        <f t="shared" si="10"/>
        <v>0</v>
      </c>
      <c r="AA22" s="135">
        <f t="shared" si="10"/>
        <v>0</v>
      </c>
      <c r="AB22" s="135">
        <f t="shared" si="10"/>
        <v>0</v>
      </c>
      <c r="AC22" s="136">
        <f t="shared" si="10"/>
        <v>0</v>
      </c>
      <c r="AD22" s="136">
        <f t="shared" si="10"/>
        <v>0</v>
      </c>
      <c r="AE22" s="136">
        <f t="shared" si="10"/>
        <v>0</v>
      </c>
      <c r="AF22" s="136">
        <f t="shared" si="10"/>
        <v>0</v>
      </c>
      <c r="AG22" s="136">
        <f t="shared" si="10"/>
        <v>0</v>
      </c>
      <c r="AH22" s="136">
        <f t="shared" si="10"/>
        <v>0</v>
      </c>
      <c r="AI22" s="136">
        <f t="shared" si="10"/>
        <v>0</v>
      </c>
      <c r="AJ22" s="136">
        <f t="shared" si="10"/>
        <v>0</v>
      </c>
      <c r="AK22" s="136">
        <f t="shared" si="10"/>
        <v>0</v>
      </c>
      <c r="AL22" s="136">
        <f t="shared" si="10"/>
        <v>0</v>
      </c>
      <c r="AM22" s="136">
        <f t="shared" si="10"/>
        <v>0</v>
      </c>
      <c r="AN22" s="136">
        <f t="shared" si="10"/>
        <v>0</v>
      </c>
      <c r="AO22" s="136">
        <f t="shared" si="10"/>
        <v>0</v>
      </c>
      <c r="AP22" s="136">
        <f t="shared" si="10"/>
        <v>0</v>
      </c>
      <c r="AQ22" s="136">
        <f t="shared" si="10"/>
        <v>0</v>
      </c>
      <c r="AR22" s="136">
        <f t="shared" si="10"/>
        <v>0</v>
      </c>
      <c r="AS22" s="136">
        <f t="shared" si="10"/>
        <v>0</v>
      </c>
      <c r="AT22" s="136">
        <f t="shared" si="10"/>
        <v>0</v>
      </c>
      <c r="AU22" s="136">
        <f t="shared" si="10"/>
        <v>0</v>
      </c>
      <c r="AV22" s="136">
        <f t="shared" si="10"/>
        <v>0</v>
      </c>
      <c r="AW22" s="136">
        <f t="shared" si="10"/>
        <v>0</v>
      </c>
      <c r="AX22" s="136">
        <f t="shared" si="10"/>
        <v>0</v>
      </c>
      <c r="AY22" s="136">
        <f t="shared" si="10"/>
        <v>0</v>
      </c>
      <c r="AZ22" s="136">
        <f t="shared" si="10"/>
        <v>0</v>
      </c>
      <c r="BA22" s="136">
        <f t="shared" si="10"/>
        <v>0</v>
      </c>
      <c r="BB22" s="136">
        <f t="shared" si="10"/>
        <v>0</v>
      </c>
      <c r="BC22" s="136">
        <f t="shared" si="10"/>
        <v>0</v>
      </c>
      <c r="BD22" s="136">
        <f t="shared" si="10"/>
        <v>0</v>
      </c>
      <c r="BE22" s="136">
        <f t="shared" si="10"/>
        <v>0</v>
      </c>
      <c r="BF22" s="136">
        <f t="shared" si="10"/>
        <v>0</v>
      </c>
      <c r="BG22" s="136">
        <f t="shared" si="10"/>
        <v>0</v>
      </c>
      <c r="BH22" s="136">
        <f t="shared" si="10"/>
        <v>0</v>
      </c>
      <c r="BI22" s="136">
        <f t="shared" si="10"/>
        <v>0</v>
      </c>
      <c r="BJ22" s="136">
        <f t="shared" si="10"/>
        <v>0</v>
      </c>
      <c r="BK22" s="136">
        <f t="shared" si="10"/>
        <v>0</v>
      </c>
      <c r="BL22" s="136">
        <f t="shared" si="10"/>
        <v>0</v>
      </c>
      <c r="BM22" s="136">
        <f t="shared" si="10"/>
        <v>0</v>
      </c>
      <c r="BN22" s="136">
        <f t="shared" si="10"/>
        <v>0</v>
      </c>
      <c r="BO22" s="136">
        <f t="shared" si="10"/>
        <v>0</v>
      </c>
      <c r="BP22" s="136">
        <f t="shared" si="10"/>
        <v>0</v>
      </c>
      <c r="BQ22" s="136">
        <f t="shared" si="10"/>
        <v>0</v>
      </c>
      <c r="BR22" s="136">
        <f t="shared" si="10"/>
        <v>0</v>
      </c>
      <c r="BS22" s="136">
        <f t="shared" si="10"/>
        <v>0</v>
      </c>
      <c r="BT22" s="136">
        <f t="shared" si="10"/>
        <v>0</v>
      </c>
      <c r="BU22" s="136">
        <f t="shared" si="10"/>
        <v>0</v>
      </c>
      <c r="BV22" s="136">
        <f t="shared" si="10"/>
        <v>0</v>
      </c>
      <c r="BW22" s="136">
        <f t="shared" si="10"/>
        <v>0</v>
      </c>
      <c r="BX22" s="136">
        <f t="shared" si="10"/>
        <v>0</v>
      </c>
      <c r="BY22" s="136">
        <f t="shared" si="10"/>
        <v>0</v>
      </c>
      <c r="BZ22" s="136">
        <f t="shared" si="10"/>
        <v>0</v>
      </c>
      <c r="CA22" s="136">
        <f t="shared" ref="CA22:CO22" si="11">+CA20-CA21</f>
        <v>0</v>
      </c>
      <c r="CB22" s="136">
        <f t="shared" si="11"/>
        <v>0</v>
      </c>
      <c r="CC22" s="136">
        <f t="shared" si="11"/>
        <v>0</v>
      </c>
      <c r="CD22" s="136">
        <f t="shared" si="11"/>
        <v>0</v>
      </c>
      <c r="CE22" s="136">
        <f t="shared" si="11"/>
        <v>0</v>
      </c>
      <c r="CF22" s="136">
        <f t="shared" si="11"/>
        <v>0</v>
      </c>
      <c r="CG22" s="136">
        <f t="shared" si="11"/>
        <v>0</v>
      </c>
      <c r="CH22" s="136">
        <f t="shared" si="11"/>
        <v>0</v>
      </c>
      <c r="CI22" s="136">
        <f t="shared" si="11"/>
        <v>0</v>
      </c>
      <c r="CJ22" s="136">
        <f t="shared" si="11"/>
        <v>0</v>
      </c>
      <c r="CK22" s="136">
        <f t="shared" si="11"/>
        <v>0</v>
      </c>
      <c r="CL22" s="136">
        <f t="shared" si="11"/>
        <v>0</v>
      </c>
      <c r="CM22" s="136">
        <f t="shared" si="11"/>
        <v>0</v>
      </c>
      <c r="CN22" s="136">
        <f t="shared" si="11"/>
        <v>0</v>
      </c>
      <c r="CO22" s="136">
        <f t="shared" si="11"/>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2">AVERAGE(O20,O22)</f>
        <v>0</v>
      </c>
      <c r="P23" s="135">
        <f t="shared" si="12"/>
        <v>0</v>
      </c>
      <c r="Q23" s="135">
        <f t="shared" si="12"/>
        <v>0</v>
      </c>
      <c r="R23" s="135">
        <f t="shared" si="12"/>
        <v>0</v>
      </c>
      <c r="S23" s="135">
        <f t="shared" si="12"/>
        <v>0</v>
      </c>
      <c r="T23" s="135">
        <f t="shared" si="12"/>
        <v>0</v>
      </c>
      <c r="U23" s="135">
        <f t="shared" si="12"/>
        <v>0</v>
      </c>
      <c r="V23" s="135">
        <f t="shared" si="12"/>
        <v>0</v>
      </c>
      <c r="W23" s="135">
        <f t="shared" si="12"/>
        <v>0</v>
      </c>
      <c r="X23" s="135">
        <f t="shared" si="12"/>
        <v>0</v>
      </c>
      <c r="Y23" s="135">
        <f t="shared" si="12"/>
        <v>0</v>
      </c>
      <c r="Z23" s="135">
        <f t="shared" si="12"/>
        <v>0</v>
      </c>
      <c r="AA23" s="135">
        <f t="shared" si="12"/>
        <v>0</v>
      </c>
      <c r="AB23" s="135">
        <f t="shared" si="12"/>
        <v>0</v>
      </c>
      <c r="AC23" s="136">
        <f t="shared" si="12"/>
        <v>0</v>
      </c>
      <c r="AD23" s="136">
        <f t="shared" si="12"/>
        <v>0</v>
      </c>
      <c r="AE23" s="136">
        <f t="shared" si="12"/>
        <v>0</v>
      </c>
      <c r="AF23" s="136">
        <f t="shared" si="12"/>
        <v>0</v>
      </c>
      <c r="AG23" s="136">
        <f t="shared" si="12"/>
        <v>0</v>
      </c>
      <c r="AH23" s="136">
        <f t="shared" si="12"/>
        <v>0</v>
      </c>
      <c r="AI23" s="136">
        <f t="shared" si="12"/>
        <v>0</v>
      </c>
      <c r="AJ23" s="136">
        <f t="shared" si="12"/>
        <v>0</v>
      </c>
      <c r="AK23" s="136">
        <f t="shared" si="12"/>
        <v>0</v>
      </c>
      <c r="AL23" s="136">
        <f t="shared" si="12"/>
        <v>0</v>
      </c>
      <c r="AM23" s="136">
        <f t="shared" si="12"/>
        <v>0</v>
      </c>
      <c r="AN23" s="136">
        <f t="shared" si="12"/>
        <v>0</v>
      </c>
      <c r="AO23" s="136">
        <f t="shared" si="12"/>
        <v>0</v>
      </c>
      <c r="AP23" s="136">
        <f t="shared" si="12"/>
        <v>0</v>
      </c>
      <c r="AQ23" s="136">
        <f t="shared" si="12"/>
        <v>0</v>
      </c>
      <c r="AR23" s="136">
        <f t="shared" si="12"/>
        <v>0</v>
      </c>
      <c r="AS23" s="136">
        <f t="shared" si="12"/>
        <v>0</v>
      </c>
      <c r="AT23" s="136">
        <f t="shared" si="12"/>
        <v>0</v>
      </c>
      <c r="AU23" s="136">
        <f t="shared" si="12"/>
        <v>0</v>
      </c>
      <c r="AV23" s="136">
        <f t="shared" si="12"/>
        <v>0</v>
      </c>
      <c r="AW23" s="136">
        <f t="shared" si="12"/>
        <v>0</v>
      </c>
      <c r="AX23" s="136">
        <f t="shared" si="12"/>
        <v>0</v>
      </c>
      <c r="AY23" s="136">
        <f t="shared" si="12"/>
        <v>0</v>
      </c>
      <c r="AZ23" s="136">
        <f t="shared" si="12"/>
        <v>0</v>
      </c>
      <c r="BA23" s="136">
        <f t="shared" si="12"/>
        <v>0</v>
      </c>
      <c r="BB23" s="136">
        <f t="shared" si="12"/>
        <v>0</v>
      </c>
      <c r="BC23" s="136">
        <f t="shared" si="12"/>
        <v>0</v>
      </c>
      <c r="BD23" s="136">
        <f t="shared" si="12"/>
        <v>0</v>
      </c>
      <c r="BE23" s="136">
        <f t="shared" si="12"/>
        <v>0</v>
      </c>
      <c r="BF23" s="136">
        <f t="shared" si="12"/>
        <v>0</v>
      </c>
      <c r="BG23" s="136">
        <f t="shared" si="12"/>
        <v>0</v>
      </c>
      <c r="BH23" s="136">
        <f t="shared" si="12"/>
        <v>0</v>
      </c>
      <c r="BI23" s="136">
        <f t="shared" si="12"/>
        <v>0</v>
      </c>
      <c r="BJ23" s="136">
        <f t="shared" si="12"/>
        <v>0</v>
      </c>
      <c r="BK23" s="136">
        <f t="shared" si="12"/>
        <v>0</v>
      </c>
      <c r="BL23" s="136">
        <f t="shared" si="12"/>
        <v>0</v>
      </c>
      <c r="BM23" s="136">
        <f t="shared" si="12"/>
        <v>0</v>
      </c>
      <c r="BN23" s="136">
        <f t="shared" si="12"/>
        <v>0</v>
      </c>
      <c r="BO23" s="136">
        <f t="shared" si="12"/>
        <v>0</v>
      </c>
      <c r="BP23" s="136">
        <f t="shared" si="12"/>
        <v>0</v>
      </c>
      <c r="BQ23" s="136">
        <f t="shared" si="12"/>
        <v>0</v>
      </c>
      <c r="BR23" s="136">
        <f t="shared" si="12"/>
        <v>0</v>
      </c>
      <c r="BS23" s="136">
        <f t="shared" si="12"/>
        <v>0</v>
      </c>
      <c r="BT23" s="136">
        <f t="shared" si="12"/>
        <v>0</v>
      </c>
      <c r="BU23" s="136">
        <f t="shared" si="12"/>
        <v>0</v>
      </c>
      <c r="BV23" s="136">
        <f t="shared" si="12"/>
        <v>0</v>
      </c>
      <c r="BW23" s="136">
        <f t="shared" si="12"/>
        <v>0</v>
      </c>
      <c r="BX23" s="136">
        <f t="shared" si="12"/>
        <v>0</v>
      </c>
      <c r="BY23" s="136">
        <f t="shared" si="12"/>
        <v>0</v>
      </c>
      <c r="BZ23" s="136">
        <f t="shared" si="12"/>
        <v>0</v>
      </c>
      <c r="CA23" s="136">
        <f t="shared" ref="CA23:CO23" si="13">AVERAGE(CA20,CA22)</f>
        <v>0</v>
      </c>
      <c r="CB23" s="136">
        <f t="shared" si="13"/>
        <v>0</v>
      </c>
      <c r="CC23" s="136">
        <f t="shared" si="13"/>
        <v>0</v>
      </c>
      <c r="CD23" s="136">
        <f t="shared" si="13"/>
        <v>0</v>
      </c>
      <c r="CE23" s="136">
        <f t="shared" si="13"/>
        <v>0</v>
      </c>
      <c r="CF23" s="136">
        <f t="shared" si="13"/>
        <v>0</v>
      </c>
      <c r="CG23" s="136">
        <f t="shared" si="13"/>
        <v>0</v>
      </c>
      <c r="CH23" s="136">
        <f t="shared" si="13"/>
        <v>0</v>
      </c>
      <c r="CI23" s="136">
        <f t="shared" si="13"/>
        <v>0</v>
      </c>
      <c r="CJ23" s="136">
        <f t="shared" si="13"/>
        <v>0</v>
      </c>
      <c r="CK23" s="136">
        <f t="shared" si="13"/>
        <v>0</v>
      </c>
      <c r="CL23" s="136">
        <f t="shared" si="13"/>
        <v>0</v>
      </c>
      <c r="CM23" s="136">
        <f t="shared" si="13"/>
        <v>0</v>
      </c>
      <c r="CN23" s="136">
        <f t="shared" si="13"/>
        <v>0</v>
      </c>
      <c r="CO23" s="136">
        <f t="shared" si="13"/>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4">+O23*$F24+O21</f>
        <v>0</v>
      </c>
      <c r="P24" s="135">
        <f t="shared" si="14"/>
        <v>0</v>
      </c>
      <c r="Q24" s="135">
        <f t="shared" si="14"/>
        <v>0</v>
      </c>
      <c r="R24" s="135">
        <f t="shared" si="14"/>
        <v>0</v>
      </c>
      <c r="S24" s="135">
        <f t="shared" si="14"/>
        <v>0</v>
      </c>
      <c r="T24" s="135">
        <f t="shared" si="14"/>
        <v>0</v>
      </c>
      <c r="U24" s="135">
        <f t="shared" si="14"/>
        <v>0</v>
      </c>
      <c r="V24" s="135">
        <f t="shared" si="14"/>
        <v>0</v>
      </c>
      <c r="W24" s="135">
        <f t="shared" si="14"/>
        <v>0</v>
      </c>
      <c r="X24" s="135">
        <f t="shared" si="14"/>
        <v>0</v>
      </c>
      <c r="Y24" s="135">
        <f t="shared" si="14"/>
        <v>0</v>
      </c>
      <c r="Z24" s="135">
        <f t="shared" si="14"/>
        <v>0</v>
      </c>
      <c r="AA24" s="135">
        <f t="shared" si="14"/>
        <v>0</v>
      </c>
      <c r="AB24" s="135">
        <f t="shared" si="14"/>
        <v>0</v>
      </c>
      <c r="AC24" s="135">
        <f t="shared" si="14"/>
        <v>0</v>
      </c>
      <c r="AD24" s="135">
        <f t="shared" si="14"/>
        <v>0</v>
      </c>
      <c r="AE24" s="135">
        <f t="shared" si="14"/>
        <v>0</v>
      </c>
      <c r="AF24" s="135">
        <f t="shared" si="14"/>
        <v>0</v>
      </c>
      <c r="AG24" s="135">
        <f t="shared" si="14"/>
        <v>0</v>
      </c>
      <c r="AH24" s="135">
        <f t="shared" si="14"/>
        <v>0</v>
      </c>
      <c r="AI24" s="135">
        <f t="shared" si="14"/>
        <v>0</v>
      </c>
      <c r="AJ24" s="135">
        <f t="shared" si="14"/>
        <v>0</v>
      </c>
      <c r="AK24" s="135">
        <f t="shared" si="14"/>
        <v>0</v>
      </c>
      <c r="AL24" s="135">
        <f t="shared" si="14"/>
        <v>0</v>
      </c>
      <c r="AM24" s="135">
        <f t="shared" si="14"/>
        <v>0</v>
      </c>
      <c r="AN24" s="135">
        <f t="shared" si="14"/>
        <v>0</v>
      </c>
      <c r="AO24" s="135">
        <f t="shared" si="14"/>
        <v>0</v>
      </c>
      <c r="AP24" s="135">
        <f t="shared" si="14"/>
        <v>0</v>
      </c>
      <c r="AQ24" s="135">
        <f t="shared" si="14"/>
        <v>0</v>
      </c>
      <c r="AR24" s="135">
        <f t="shared" si="14"/>
        <v>0</v>
      </c>
      <c r="AS24" s="135">
        <f t="shared" si="14"/>
        <v>0</v>
      </c>
      <c r="AT24" s="135">
        <f t="shared" si="14"/>
        <v>0</v>
      </c>
      <c r="AU24" s="135">
        <f t="shared" si="14"/>
        <v>0</v>
      </c>
      <c r="AV24" s="135">
        <f t="shared" si="14"/>
        <v>0</v>
      </c>
      <c r="AW24" s="135">
        <f t="shared" si="14"/>
        <v>0</v>
      </c>
      <c r="AX24" s="135">
        <f t="shared" si="14"/>
        <v>0</v>
      </c>
      <c r="AY24" s="135">
        <f t="shared" si="14"/>
        <v>0</v>
      </c>
      <c r="AZ24" s="135">
        <f t="shared" si="14"/>
        <v>0</v>
      </c>
      <c r="BA24" s="135">
        <f t="shared" si="14"/>
        <v>0</v>
      </c>
      <c r="BB24" s="135">
        <f t="shared" si="14"/>
        <v>0</v>
      </c>
      <c r="BC24" s="135">
        <f t="shared" si="14"/>
        <v>0</v>
      </c>
      <c r="BD24" s="135">
        <f t="shared" si="14"/>
        <v>0</v>
      </c>
      <c r="BE24" s="135">
        <f t="shared" si="14"/>
        <v>0</v>
      </c>
      <c r="BF24" s="135">
        <f t="shared" si="14"/>
        <v>0</v>
      </c>
      <c r="BG24" s="135">
        <f t="shared" si="14"/>
        <v>0</v>
      </c>
      <c r="BH24" s="135">
        <f t="shared" si="14"/>
        <v>0</v>
      </c>
      <c r="BI24" s="135">
        <f t="shared" si="14"/>
        <v>0</v>
      </c>
      <c r="BJ24" s="135">
        <f t="shared" si="14"/>
        <v>0</v>
      </c>
      <c r="BK24" s="135">
        <f t="shared" si="14"/>
        <v>0</v>
      </c>
      <c r="BL24" s="135">
        <f t="shared" si="14"/>
        <v>0</v>
      </c>
      <c r="BM24" s="135">
        <f t="shared" si="14"/>
        <v>0</v>
      </c>
      <c r="BN24" s="135">
        <f t="shared" si="14"/>
        <v>0</v>
      </c>
      <c r="BO24" s="135">
        <f t="shared" si="14"/>
        <v>0</v>
      </c>
      <c r="BP24" s="135">
        <f t="shared" si="14"/>
        <v>0</v>
      </c>
      <c r="BQ24" s="135">
        <f t="shared" si="14"/>
        <v>0</v>
      </c>
      <c r="BR24" s="135">
        <f t="shared" si="14"/>
        <v>0</v>
      </c>
      <c r="BS24" s="135">
        <f t="shared" si="14"/>
        <v>0</v>
      </c>
      <c r="BT24" s="135">
        <f t="shared" si="14"/>
        <v>0</v>
      </c>
      <c r="BU24" s="135">
        <f t="shared" si="14"/>
        <v>0</v>
      </c>
      <c r="BV24" s="135">
        <f t="shared" si="14"/>
        <v>0</v>
      </c>
      <c r="BW24" s="135">
        <f t="shared" si="14"/>
        <v>0</v>
      </c>
      <c r="BX24" s="135">
        <f t="shared" si="14"/>
        <v>0</v>
      </c>
      <c r="BY24" s="135">
        <f t="shared" si="14"/>
        <v>0</v>
      </c>
      <c r="BZ24" s="135">
        <f t="shared" si="14"/>
        <v>0</v>
      </c>
      <c r="CA24" s="135">
        <f t="shared" ref="CA24:CO24" si="15">+CA23*$F24+CA21</f>
        <v>0</v>
      </c>
      <c r="CB24" s="135">
        <f t="shared" si="15"/>
        <v>0</v>
      </c>
      <c r="CC24" s="135">
        <f t="shared" si="15"/>
        <v>0</v>
      </c>
      <c r="CD24" s="135">
        <f t="shared" si="15"/>
        <v>0</v>
      </c>
      <c r="CE24" s="135">
        <f t="shared" si="15"/>
        <v>0</v>
      </c>
      <c r="CF24" s="135">
        <f t="shared" si="15"/>
        <v>0</v>
      </c>
      <c r="CG24" s="135">
        <f t="shared" si="15"/>
        <v>0</v>
      </c>
      <c r="CH24" s="135">
        <f t="shared" si="15"/>
        <v>0</v>
      </c>
      <c r="CI24" s="135">
        <f t="shared" si="15"/>
        <v>0</v>
      </c>
      <c r="CJ24" s="135">
        <f t="shared" si="15"/>
        <v>0</v>
      </c>
      <c r="CK24" s="135">
        <f t="shared" si="15"/>
        <v>0</v>
      </c>
      <c r="CL24" s="135">
        <f t="shared" si="15"/>
        <v>0</v>
      </c>
      <c r="CM24" s="135">
        <f t="shared" si="15"/>
        <v>0</v>
      </c>
      <c r="CN24" s="135">
        <f t="shared" si="15"/>
        <v>0</v>
      </c>
      <c r="CO24" s="135">
        <f t="shared" si="15"/>
        <v>0</v>
      </c>
    </row>
    <row r="25" spans="1:93" s="43" customFormat="1" ht="15" x14ac:dyDescent="0.2">
      <c r="A25" s="44"/>
      <c r="B25" s="45"/>
      <c r="C25" s="45"/>
      <c r="D25" s="46"/>
      <c r="E25" s="45"/>
      <c r="F25" s="45"/>
      <c r="G25" s="45"/>
      <c r="H25" s="47"/>
      <c r="I25" s="48"/>
    </row>
    <row r="26" spans="1:93" s="43" customFormat="1" ht="15" x14ac:dyDescent="0.2">
      <c r="A26" s="44"/>
      <c r="B26" s="45"/>
      <c r="C26" s="45"/>
      <c r="D26" s="46"/>
      <c r="E26" s="45"/>
      <c r="F26" s="45"/>
      <c r="G26" s="45"/>
      <c r="H26" s="47"/>
      <c r="I26" s="48"/>
    </row>
    <row r="27" spans="1:93" s="43" customFormat="1" ht="15.75" thickBot="1" x14ac:dyDescent="0.25">
      <c r="A27" s="44"/>
      <c r="B27" s="45"/>
      <c r="C27" s="45"/>
      <c r="D27" s="46"/>
      <c r="E27" s="45"/>
      <c r="F27" s="45"/>
      <c r="G27" s="45"/>
      <c r="H27" s="47"/>
      <c r="I27" s="48"/>
    </row>
    <row r="28" spans="1:93" ht="15.75" thickBot="1" x14ac:dyDescent="0.25">
      <c r="A28" s="166" t="s">
        <v>124</v>
      </c>
      <c r="B28" s="167"/>
      <c r="C28" s="49"/>
      <c r="D28" s="50"/>
      <c r="E28" s="49"/>
      <c r="F28" s="49"/>
      <c r="G28" s="49"/>
      <c r="H28" s="51"/>
      <c r="I28" s="52"/>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ht="129.75" thickBot="1" x14ac:dyDescent="0.25">
      <c r="A29" s="54" t="s">
        <v>6</v>
      </c>
      <c r="B29" s="55" t="s">
        <v>7</v>
      </c>
      <c r="C29" s="56" t="s">
        <v>8</v>
      </c>
      <c r="D29" s="56" t="s">
        <v>9</v>
      </c>
      <c r="E29" s="56" t="s">
        <v>10</v>
      </c>
      <c r="F29" s="56" t="s">
        <v>11</v>
      </c>
      <c r="G29" s="57"/>
      <c r="H29" s="58" t="s">
        <v>13</v>
      </c>
      <c r="I29" s="59" t="s">
        <v>14</v>
      </c>
      <c r="J29" s="59" t="s">
        <v>15</v>
      </c>
      <c r="K29" s="59" t="s">
        <v>16</v>
      </c>
      <c r="L29" s="59" t="s">
        <v>17</v>
      </c>
      <c r="M29" s="59" t="s">
        <v>18</v>
      </c>
      <c r="N29" s="59" t="s">
        <v>19</v>
      </c>
      <c r="O29" s="59" t="s">
        <v>20</v>
      </c>
      <c r="P29" s="59" t="s">
        <v>21</v>
      </c>
      <c r="Q29" s="59" t="s">
        <v>22</v>
      </c>
      <c r="R29" s="59" t="s">
        <v>23</v>
      </c>
      <c r="S29" s="59" t="s">
        <v>24</v>
      </c>
      <c r="T29" s="59" t="s">
        <v>25</v>
      </c>
      <c r="U29" s="59" t="s">
        <v>26</v>
      </c>
      <c r="V29" s="59" t="s">
        <v>27</v>
      </c>
      <c r="W29" s="59" t="s">
        <v>28</v>
      </c>
      <c r="X29" s="59" t="s">
        <v>29</v>
      </c>
      <c r="Y29" s="59" t="s">
        <v>30</v>
      </c>
      <c r="Z29" s="59" t="s">
        <v>31</v>
      </c>
      <c r="AA29" s="59" t="s">
        <v>32</v>
      </c>
      <c r="AB29" s="59" t="s">
        <v>33</v>
      </c>
      <c r="AC29" s="59" t="s">
        <v>34</v>
      </c>
      <c r="AD29" s="59" t="s">
        <v>35</v>
      </c>
      <c r="AE29" s="59" t="s">
        <v>36</v>
      </c>
      <c r="AF29" s="59" t="s">
        <v>37</v>
      </c>
      <c r="AG29" s="59" t="s">
        <v>38</v>
      </c>
      <c r="AH29" s="59" t="s">
        <v>39</v>
      </c>
      <c r="AI29" s="59" t="s">
        <v>40</v>
      </c>
      <c r="AJ29" s="59" t="s">
        <v>41</v>
      </c>
      <c r="AK29" s="59" t="s">
        <v>42</v>
      </c>
      <c r="AL29" s="59" t="s">
        <v>43</v>
      </c>
      <c r="AM29" s="59" t="s">
        <v>44</v>
      </c>
      <c r="AN29" s="59" t="s">
        <v>45</v>
      </c>
      <c r="AO29" s="59" t="s">
        <v>46</v>
      </c>
      <c r="AP29" s="59" t="s">
        <v>47</v>
      </c>
      <c r="AQ29" s="59" t="s">
        <v>48</v>
      </c>
      <c r="AR29" s="59" t="s">
        <v>49</v>
      </c>
      <c r="AS29" s="59" t="s">
        <v>50</v>
      </c>
      <c r="AT29" s="59" t="s">
        <v>51</v>
      </c>
      <c r="AU29" s="59" t="s">
        <v>52</v>
      </c>
      <c r="AV29" s="59" t="s">
        <v>53</v>
      </c>
      <c r="AW29" s="59" t="s">
        <v>54</v>
      </c>
      <c r="AX29" s="59" t="s">
        <v>55</v>
      </c>
      <c r="AY29" s="59" t="s">
        <v>56</v>
      </c>
      <c r="AZ29" s="59" t="s">
        <v>57</v>
      </c>
      <c r="BA29" s="59" t="s">
        <v>58</v>
      </c>
      <c r="BB29" s="59" t="s">
        <v>59</v>
      </c>
      <c r="BC29" s="59" t="s">
        <v>60</v>
      </c>
      <c r="BD29" s="59" t="s">
        <v>61</v>
      </c>
      <c r="BE29" s="59" t="s">
        <v>62</v>
      </c>
      <c r="BF29" s="59" t="s">
        <v>63</v>
      </c>
      <c r="BG29" s="59" t="s">
        <v>64</v>
      </c>
      <c r="BH29" s="59" t="s">
        <v>65</v>
      </c>
      <c r="BI29" s="59" t="s">
        <v>66</v>
      </c>
      <c r="BJ29" s="59" t="s">
        <v>67</v>
      </c>
      <c r="BK29" s="59" t="s">
        <v>68</v>
      </c>
      <c r="BL29" s="59" t="s">
        <v>69</v>
      </c>
      <c r="BM29" s="59" t="s">
        <v>70</v>
      </c>
      <c r="BN29" s="59" t="s">
        <v>71</v>
      </c>
      <c r="BO29" s="59" t="s">
        <v>72</v>
      </c>
      <c r="BP29" s="59" t="s">
        <v>73</v>
      </c>
      <c r="BQ29" s="59" t="s">
        <v>74</v>
      </c>
      <c r="BR29" s="59" t="s">
        <v>75</v>
      </c>
      <c r="BS29" s="59" t="s">
        <v>76</v>
      </c>
      <c r="BT29" s="59" t="s">
        <v>77</v>
      </c>
      <c r="BU29" s="59" t="s">
        <v>78</v>
      </c>
      <c r="BV29" s="59" t="s">
        <v>79</v>
      </c>
      <c r="BW29" s="59" t="s">
        <v>80</v>
      </c>
      <c r="BX29" s="59" t="s">
        <v>81</v>
      </c>
      <c r="BY29" s="59" t="s">
        <v>82</v>
      </c>
      <c r="BZ29" s="59" t="s">
        <v>83</v>
      </c>
      <c r="CA29" s="59" t="s">
        <v>84</v>
      </c>
      <c r="CB29" s="59" t="s">
        <v>85</v>
      </c>
      <c r="CC29" s="59" t="s">
        <v>86</v>
      </c>
      <c r="CD29" s="59" t="s">
        <v>87</v>
      </c>
      <c r="CE29" s="59" t="s">
        <v>88</v>
      </c>
      <c r="CF29" s="59" t="s">
        <v>89</v>
      </c>
      <c r="CG29" s="59" t="s">
        <v>90</v>
      </c>
      <c r="CH29" s="59" t="s">
        <v>91</v>
      </c>
      <c r="CI29" s="59" t="s">
        <v>92</v>
      </c>
      <c r="CJ29" s="59" t="s">
        <v>93</v>
      </c>
      <c r="CK29" s="59" t="s">
        <v>94</v>
      </c>
      <c r="CL29" s="59" t="s">
        <v>95</v>
      </c>
      <c r="CM29" s="59" t="s">
        <v>96</v>
      </c>
      <c r="CN29" s="59" t="s">
        <v>97</v>
      </c>
      <c r="CO29" s="60" t="s">
        <v>98</v>
      </c>
    </row>
    <row r="30" spans="1:93" ht="15" x14ac:dyDescent="0.2">
      <c r="A30" s="160" t="s">
        <v>125</v>
      </c>
      <c r="B30" s="61"/>
      <c r="C30" s="19"/>
      <c r="D30" s="19" t="s">
        <v>104</v>
      </c>
      <c r="E30" s="21" t="s">
        <v>126</v>
      </c>
      <c r="F30" s="21"/>
      <c r="G30" s="19" t="s">
        <v>111</v>
      </c>
      <c r="H30" s="62"/>
      <c r="I30" s="63"/>
      <c r="J30" s="22"/>
      <c r="K30" s="23"/>
      <c r="L30" s="23"/>
      <c r="M30" s="23"/>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5"/>
    </row>
    <row r="31" spans="1:93" ht="15" x14ac:dyDescent="0.2">
      <c r="A31" s="168"/>
      <c r="B31" s="64"/>
      <c r="C31" s="27"/>
      <c r="D31" s="27" t="s">
        <v>104</v>
      </c>
      <c r="E31" s="29" t="s">
        <v>126</v>
      </c>
      <c r="F31" s="29"/>
      <c r="G31" s="27" t="s">
        <v>127</v>
      </c>
      <c r="H31" s="65"/>
      <c r="I31" s="66"/>
      <c r="J31" s="30"/>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128</v>
      </c>
      <c r="F32" s="27"/>
      <c r="G32" s="27" t="s">
        <v>111</v>
      </c>
      <c r="H32" s="67"/>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129</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130</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131</v>
      </c>
      <c r="F35" s="27"/>
      <c r="G35" s="27" t="s">
        <v>111</v>
      </c>
      <c r="H35" s="65"/>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132</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133</v>
      </c>
      <c r="F37" s="27"/>
      <c r="G37" s="27" t="s">
        <v>111</v>
      </c>
      <c r="H37" s="65"/>
      <c r="I37" s="68"/>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134</v>
      </c>
      <c r="F38" s="27"/>
      <c r="G38" s="27" t="s">
        <v>111</v>
      </c>
      <c r="H38" s="67"/>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68"/>
      <c r="B39" s="64"/>
      <c r="C39" s="27"/>
      <c r="D39" s="27" t="s">
        <v>109</v>
      </c>
      <c r="E39" s="27" t="s">
        <v>135</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136</v>
      </c>
      <c r="F40" s="27"/>
      <c r="G40" s="27" t="s">
        <v>111</v>
      </c>
      <c r="H40" s="69"/>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137</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138</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68"/>
      <c r="B43" s="64"/>
      <c r="C43" s="27"/>
      <c r="D43" s="27" t="s">
        <v>109</v>
      </c>
      <c r="E43" s="27" t="s">
        <v>139</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ht="28.5" x14ac:dyDescent="0.2">
      <c r="A44" s="168"/>
      <c r="B44" s="64"/>
      <c r="C44" s="27"/>
      <c r="D44" s="27" t="s">
        <v>109</v>
      </c>
      <c r="E44" s="27" t="s">
        <v>140</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141</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142</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143</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144</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145</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146</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147</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148</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149</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150</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151</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152</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153</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154</v>
      </c>
      <c r="F58" s="27"/>
      <c r="G58" s="27" t="s">
        <v>111</v>
      </c>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155</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156</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157</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158</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109</v>
      </c>
      <c r="E63" s="27" t="s">
        <v>159</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64"/>
      <c r="C64" s="27"/>
      <c r="D64" s="27" t="s">
        <v>160</v>
      </c>
      <c r="E64" s="27"/>
      <c r="F64" s="27"/>
      <c r="G64" s="27"/>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68"/>
      <c r="B65" s="70"/>
      <c r="C65" s="32"/>
      <c r="D65" s="27" t="s">
        <v>161</v>
      </c>
      <c r="E65" s="27"/>
      <c r="F65" s="32"/>
      <c r="G65" s="32"/>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ht="15" thickBot="1" x14ac:dyDescent="0.25">
      <c r="A66" s="169"/>
      <c r="B66" s="71"/>
      <c r="C66" s="72"/>
      <c r="D66" s="73" t="s">
        <v>162</v>
      </c>
      <c r="E66" s="73"/>
      <c r="F66" s="72"/>
      <c r="G66" s="72"/>
      <c r="H66" s="74"/>
      <c r="I66" s="74"/>
      <c r="J66" s="74"/>
      <c r="K66" s="74"/>
      <c r="L66" s="74"/>
      <c r="M66" s="74"/>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42"/>
    </row>
    <row r="68" spans="1:93" ht="15" thickBot="1" x14ac:dyDescent="0.25"/>
    <row r="69" spans="1:93" ht="15" thickBot="1" x14ac:dyDescent="0.25">
      <c r="A69" s="75" t="s">
        <v>1</v>
      </c>
      <c r="B69" s="4" t="e">
        <f>#REF!</f>
        <v>#REF!</v>
      </c>
      <c r="C69" s="75" t="s">
        <v>3</v>
      </c>
      <c r="D69" s="76"/>
    </row>
    <row r="70" spans="1:93" ht="15" thickBot="1" x14ac:dyDescent="0.25">
      <c r="A70" s="9"/>
      <c r="B70" s="9"/>
      <c r="C70" s="9"/>
      <c r="D70" s="9"/>
    </row>
    <row r="71" spans="1:93" ht="15.75" thickBot="1" x14ac:dyDescent="0.25">
      <c r="A71" s="158" t="s">
        <v>163</v>
      </c>
      <c r="B71" s="159"/>
      <c r="C71" s="77" t="s">
        <v>164</v>
      </c>
      <c r="D71" s="77" t="s">
        <v>164</v>
      </c>
      <c r="E71" s="78"/>
      <c r="F71" s="78"/>
      <c r="G71" s="78"/>
      <c r="H71" s="78"/>
      <c r="I71" s="78"/>
      <c r="J71" s="78"/>
      <c r="K71" s="79"/>
      <c r="L71" s="78"/>
    </row>
    <row r="72" spans="1:93" x14ac:dyDescent="0.2">
      <c r="A72" s="80" t="s">
        <v>165</v>
      </c>
      <c r="B72" s="81"/>
      <c r="C72" s="82"/>
      <c r="D72" s="43"/>
      <c r="E72" s="78"/>
      <c r="F72" s="78"/>
      <c r="G72" s="78"/>
      <c r="H72" s="78"/>
      <c r="I72" s="78"/>
      <c r="J72" s="78"/>
      <c r="K72" s="79"/>
      <c r="L72" s="78"/>
    </row>
    <row r="73" spans="1:93" x14ac:dyDescent="0.2">
      <c r="A73" s="83" t="s">
        <v>166</v>
      </c>
      <c r="B73" s="78" t="s">
        <v>167</v>
      </c>
      <c r="C73" s="84">
        <f>3.5%</f>
        <v>3.5000000000000003E-2</v>
      </c>
      <c r="D73" s="43"/>
      <c r="E73" s="78"/>
      <c r="F73" s="78"/>
      <c r="G73" s="78"/>
      <c r="H73" s="78"/>
      <c r="I73" s="78"/>
      <c r="J73" s="78"/>
      <c r="K73" s="79"/>
      <c r="L73" s="78"/>
    </row>
    <row r="74" spans="1:93" x14ac:dyDescent="0.2">
      <c r="A74" s="83" t="s">
        <v>168</v>
      </c>
      <c r="B74" s="78" t="s">
        <v>122</v>
      </c>
      <c r="C74" s="84">
        <v>2.92E-2</v>
      </c>
      <c r="D74" s="43"/>
      <c r="E74" s="78"/>
      <c r="F74" s="78"/>
      <c r="G74" s="78"/>
      <c r="H74" s="78"/>
      <c r="I74" s="78"/>
      <c r="J74" s="78"/>
      <c r="K74" s="79"/>
      <c r="L74" s="78"/>
    </row>
    <row r="75" spans="1:93" x14ac:dyDescent="0.2">
      <c r="A75" s="83" t="s">
        <v>169</v>
      </c>
      <c r="B75" s="78" t="s">
        <v>170</v>
      </c>
      <c r="C75" s="85">
        <v>5</v>
      </c>
      <c r="D75" s="43"/>
      <c r="E75" s="78"/>
      <c r="F75" s="78"/>
      <c r="G75" s="78"/>
      <c r="H75" s="78"/>
      <c r="I75" s="78"/>
      <c r="J75" s="78"/>
      <c r="K75" s="79"/>
      <c r="L75" s="78"/>
    </row>
    <row r="76" spans="1:93" x14ac:dyDescent="0.2">
      <c r="A76" s="83" t="s">
        <v>171</v>
      </c>
      <c r="B76" s="78" t="s">
        <v>172</v>
      </c>
      <c r="C76" s="86">
        <v>1000</v>
      </c>
      <c r="D76" s="43"/>
      <c r="E76" s="78"/>
      <c r="F76" s="78"/>
      <c r="G76" s="78"/>
      <c r="H76" s="78"/>
      <c r="I76" s="78"/>
      <c r="J76" s="78"/>
      <c r="K76" s="79"/>
      <c r="L76" s="78"/>
    </row>
    <row r="77" spans="1:93" x14ac:dyDescent="0.2">
      <c r="A77" s="87" t="s">
        <v>173</v>
      </c>
      <c r="B77" s="88" t="s">
        <v>174</v>
      </c>
      <c r="C77" s="89">
        <f>1/C75</f>
        <v>0.2</v>
      </c>
      <c r="D77" s="43"/>
      <c r="E77" s="78"/>
      <c r="F77" s="78"/>
      <c r="G77" s="78"/>
      <c r="H77" s="78"/>
      <c r="I77" s="78"/>
      <c r="J77" s="78"/>
      <c r="K77" s="79"/>
      <c r="L77" s="78"/>
    </row>
    <row r="78" spans="1:93" x14ac:dyDescent="0.2">
      <c r="A78" s="79"/>
      <c r="B78" s="78"/>
      <c r="C78" s="78"/>
      <c r="D78" s="78"/>
      <c r="E78" s="78"/>
      <c r="F78" s="78"/>
      <c r="G78" s="78"/>
      <c r="H78" s="78"/>
      <c r="I78" s="78"/>
      <c r="J78" s="78"/>
      <c r="K78" s="79"/>
      <c r="L78" s="78"/>
    </row>
    <row r="79" spans="1:93" ht="15" thickBot="1" x14ac:dyDescent="0.25">
      <c r="A79" s="79"/>
      <c r="B79" s="78"/>
      <c r="C79" s="78"/>
      <c r="D79" s="90">
        <v>1</v>
      </c>
      <c r="E79" s="90">
        <v>2</v>
      </c>
      <c r="F79" s="90">
        <v>3</v>
      </c>
      <c r="G79" s="90">
        <v>4</v>
      </c>
      <c r="H79" s="90">
        <v>5</v>
      </c>
      <c r="J79" s="78"/>
      <c r="K79" s="79"/>
      <c r="L79" s="78"/>
    </row>
    <row r="80" spans="1:93" x14ac:dyDescent="0.2">
      <c r="A80" s="91"/>
      <c r="B80" s="92"/>
      <c r="C80" s="92"/>
      <c r="D80" s="93" t="s">
        <v>175</v>
      </c>
      <c r="E80" s="93" t="s">
        <v>176</v>
      </c>
      <c r="F80" s="93" t="s">
        <v>177</v>
      </c>
      <c r="G80" s="93" t="s">
        <v>178</v>
      </c>
      <c r="H80" s="94" t="s">
        <v>179</v>
      </c>
      <c r="I80" s="78"/>
      <c r="J80" s="170" t="s">
        <v>180</v>
      </c>
      <c r="K80" s="171"/>
      <c r="L80" s="78"/>
    </row>
    <row r="81" spans="1:12" ht="15" thickBot="1" x14ac:dyDescent="0.25">
      <c r="A81" s="95" t="s">
        <v>181</v>
      </c>
      <c r="B81" s="96" t="s">
        <v>108</v>
      </c>
      <c r="C81" s="96"/>
      <c r="D81" s="97">
        <f>1/((1+$C$73)^(D79))</f>
        <v>0.96618357487922713</v>
      </c>
      <c r="E81" s="97">
        <f t="shared" ref="E81:H81" si="16">1/((1+$C$73)^(E79))</f>
        <v>0.93351070036640305</v>
      </c>
      <c r="F81" s="97">
        <f t="shared" si="16"/>
        <v>0.90194270566802237</v>
      </c>
      <c r="G81" s="97">
        <f t="shared" si="16"/>
        <v>0.87144222769857238</v>
      </c>
      <c r="H81" s="97">
        <f t="shared" si="16"/>
        <v>0.84197316685852419</v>
      </c>
      <c r="I81" s="78"/>
      <c r="J81" s="172" t="s">
        <v>182</v>
      </c>
      <c r="K81" s="173"/>
      <c r="L81" s="78"/>
    </row>
    <row r="82" spans="1:12" ht="15" thickBot="1" x14ac:dyDescent="0.25">
      <c r="A82" s="79"/>
      <c r="B82" s="78"/>
      <c r="C82" s="78"/>
      <c r="D82" s="78"/>
      <c r="E82" s="78"/>
      <c r="F82" s="78"/>
      <c r="G82" s="78"/>
      <c r="H82" s="78"/>
      <c r="I82" s="78"/>
      <c r="J82" s="98"/>
      <c r="K82" s="99"/>
      <c r="L82" s="78"/>
    </row>
    <row r="83" spans="1:12" x14ac:dyDescent="0.2">
      <c r="A83" s="100" t="s">
        <v>183</v>
      </c>
      <c r="B83" s="101"/>
      <c r="C83" s="101"/>
      <c r="D83" s="102"/>
      <c r="E83" s="102"/>
      <c r="F83" s="102"/>
      <c r="G83" s="102"/>
      <c r="H83" s="103"/>
      <c r="I83" s="78"/>
      <c r="J83" s="98"/>
      <c r="K83" s="99"/>
      <c r="L83" s="78"/>
    </row>
    <row r="84" spans="1:12" x14ac:dyDescent="0.2">
      <c r="A84" s="104"/>
      <c r="B84" s="105"/>
      <c r="C84" s="106" t="s">
        <v>184</v>
      </c>
      <c r="D84" s="107" t="s">
        <v>175</v>
      </c>
      <c r="E84" s="107" t="s">
        <v>176</v>
      </c>
      <c r="F84" s="107" t="s">
        <v>177</v>
      </c>
      <c r="G84" s="107" t="s">
        <v>178</v>
      </c>
      <c r="H84" s="108" t="s">
        <v>179</v>
      </c>
      <c r="I84" s="78"/>
      <c r="J84" s="98"/>
      <c r="K84" s="99"/>
      <c r="L84" s="78"/>
    </row>
    <row r="85" spans="1:12" x14ac:dyDescent="0.2">
      <c r="A85" s="98" t="s">
        <v>185</v>
      </c>
      <c r="B85" s="78" t="s">
        <v>117</v>
      </c>
      <c r="C85" s="109" t="s">
        <v>186</v>
      </c>
      <c r="D85" s="110">
        <f>C76</f>
        <v>1000</v>
      </c>
      <c r="E85" s="110">
        <f>D87</f>
        <v>800</v>
      </c>
      <c r="F85" s="110">
        <f>E87</f>
        <v>600</v>
      </c>
      <c r="G85" s="110">
        <f>F87</f>
        <v>400</v>
      </c>
      <c r="H85" s="111">
        <f>G87</f>
        <v>200</v>
      </c>
      <c r="I85" s="78"/>
      <c r="J85" s="174" t="s">
        <v>187</v>
      </c>
      <c r="K85" s="175"/>
      <c r="L85" s="78"/>
    </row>
    <row r="86" spans="1:12" x14ac:dyDescent="0.2">
      <c r="A86" s="98" t="s">
        <v>188</v>
      </c>
      <c r="B86" s="78" t="s">
        <v>119</v>
      </c>
      <c r="C86" s="109" t="s">
        <v>186</v>
      </c>
      <c r="D86" s="110">
        <f>$D$85*$C$77</f>
        <v>200</v>
      </c>
      <c r="E86" s="110">
        <f>$D$85*$C$77</f>
        <v>200</v>
      </c>
      <c r="F86" s="110">
        <f>$D$85*$C$77</f>
        <v>200</v>
      </c>
      <c r="G86" s="110">
        <f>$D$85*$C$77</f>
        <v>200</v>
      </c>
      <c r="H86" s="111">
        <f>$D$85*$C$77</f>
        <v>200</v>
      </c>
      <c r="I86" s="78"/>
      <c r="J86" s="176" t="s">
        <v>189</v>
      </c>
      <c r="K86" s="177"/>
      <c r="L86" s="78"/>
    </row>
    <row r="87" spans="1:12" x14ac:dyDescent="0.2">
      <c r="A87" s="98" t="s">
        <v>190</v>
      </c>
      <c r="B87" s="78" t="s">
        <v>120</v>
      </c>
      <c r="C87" s="109" t="s">
        <v>186</v>
      </c>
      <c r="D87" s="110">
        <f>D85-D86</f>
        <v>800</v>
      </c>
      <c r="E87" s="110">
        <f>E85-E86</f>
        <v>600</v>
      </c>
      <c r="F87" s="110">
        <f>F85-F86</f>
        <v>400</v>
      </c>
      <c r="G87" s="110">
        <f>G85-G86</f>
        <v>200</v>
      </c>
      <c r="H87" s="111">
        <f>H85-H86</f>
        <v>0</v>
      </c>
      <c r="I87" s="78"/>
      <c r="J87" s="145" t="s">
        <v>191</v>
      </c>
      <c r="K87" s="146"/>
      <c r="L87" s="78"/>
    </row>
    <row r="88" spans="1:12" x14ac:dyDescent="0.2">
      <c r="A88" s="98" t="s">
        <v>192</v>
      </c>
      <c r="B88" s="78" t="s">
        <v>121</v>
      </c>
      <c r="C88" s="109" t="s">
        <v>186</v>
      </c>
      <c r="D88" s="110">
        <f>AVERAGE(D85,D87)</f>
        <v>900</v>
      </c>
      <c r="E88" s="110">
        <f>AVERAGE(E85,E87)</f>
        <v>700</v>
      </c>
      <c r="F88" s="110">
        <f>AVERAGE(F85,F87)</f>
        <v>500</v>
      </c>
      <c r="G88" s="110">
        <f>AVERAGE(G85,G87)</f>
        <v>300</v>
      </c>
      <c r="H88" s="111">
        <f>AVERAGE(H85,H87)</f>
        <v>100</v>
      </c>
      <c r="I88" s="78"/>
      <c r="J88" s="145" t="s">
        <v>193</v>
      </c>
      <c r="K88" s="146"/>
      <c r="L88" s="78"/>
    </row>
    <row r="89" spans="1:12" x14ac:dyDescent="0.2">
      <c r="A89" s="98" t="s">
        <v>194</v>
      </c>
      <c r="B89" s="78" t="s">
        <v>106</v>
      </c>
      <c r="C89" s="109" t="s">
        <v>186</v>
      </c>
      <c r="D89" s="110">
        <f>(D88*($C$74))+D86</f>
        <v>226.28</v>
      </c>
      <c r="E89" s="110">
        <f>(E88*($C$74))+E86</f>
        <v>220.44</v>
      </c>
      <c r="F89" s="110">
        <f>(F88*($C$74))+F86</f>
        <v>214.6</v>
      </c>
      <c r="G89" s="110">
        <f>(G88*($C$74))+G86</f>
        <v>208.76</v>
      </c>
      <c r="H89" s="111">
        <f>(H88*($C$74))+H86</f>
        <v>202.92</v>
      </c>
      <c r="I89" s="78"/>
      <c r="J89" s="147" t="s">
        <v>195</v>
      </c>
      <c r="K89" s="148"/>
      <c r="L89" s="78"/>
    </row>
    <row r="90" spans="1:12" x14ac:dyDescent="0.2">
      <c r="A90" s="98" t="s">
        <v>196</v>
      </c>
      <c r="B90" s="78" t="s">
        <v>197</v>
      </c>
      <c r="C90" s="109" t="s">
        <v>186</v>
      </c>
      <c r="D90" s="110">
        <f>D89*D81</f>
        <v>218.62801932367151</v>
      </c>
      <c r="E90" s="110">
        <f>E89*E81</f>
        <v>205.78309878876988</v>
      </c>
      <c r="F90" s="110">
        <f>F89*F81</f>
        <v>193.55690463635759</v>
      </c>
      <c r="G90" s="110">
        <f>G89*G81</f>
        <v>181.92227945435397</v>
      </c>
      <c r="H90" s="111">
        <f>H89*H81</f>
        <v>170.85319501893173</v>
      </c>
      <c r="I90" s="78"/>
      <c r="J90" s="147" t="s">
        <v>198</v>
      </c>
      <c r="K90" s="148"/>
      <c r="L90" s="78"/>
    </row>
    <row r="91" spans="1:12" x14ac:dyDescent="0.2">
      <c r="A91" s="98"/>
      <c r="B91" s="78"/>
      <c r="C91" s="109"/>
      <c r="D91" s="110"/>
      <c r="E91" s="110"/>
      <c r="F91" s="110"/>
      <c r="G91" s="110"/>
      <c r="H91" s="111"/>
      <c r="I91" s="78"/>
      <c r="J91" s="98"/>
      <c r="K91" s="99"/>
      <c r="L91" s="78"/>
    </row>
    <row r="92" spans="1:12" x14ac:dyDescent="0.2">
      <c r="A92" s="98" t="s">
        <v>199</v>
      </c>
      <c r="B92" s="112" t="s">
        <v>200</v>
      </c>
      <c r="C92" s="113" t="s">
        <v>186</v>
      </c>
      <c r="D92" s="114">
        <f>SUM(D90:H90)</f>
        <v>970.74349722208467</v>
      </c>
      <c r="E92" s="110"/>
      <c r="F92" s="110"/>
      <c r="G92" s="110"/>
      <c r="H92" s="111"/>
      <c r="I92" s="78"/>
      <c r="J92" s="147" t="s">
        <v>201</v>
      </c>
      <c r="K92" s="148"/>
      <c r="L92" s="78"/>
    </row>
    <row r="93" spans="1:12" ht="15" thickBot="1" x14ac:dyDescent="0.25">
      <c r="A93" s="115"/>
      <c r="B93" s="96"/>
      <c r="C93" s="116"/>
      <c r="D93" s="96"/>
      <c r="E93" s="96"/>
      <c r="F93" s="96"/>
      <c r="G93" s="96"/>
      <c r="H93" s="117"/>
      <c r="I93" s="78"/>
      <c r="J93" s="95"/>
      <c r="K93" s="117"/>
      <c r="L93" s="78"/>
    </row>
    <row r="94" spans="1:12" x14ac:dyDescent="0.2">
      <c r="A94" s="79"/>
      <c r="B94" s="78"/>
      <c r="C94" s="78"/>
      <c r="D94" s="78"/>
      <c r="E94" s="78"/>
      <c r="F94" s="78"/>
      <c r="G94" s="78"/>
      <c r="H94" s="78"/>
      <c r="I94" s="78"/>
      <c r="J94" s="79"/>
      <c r="K94" s="78"/>
      <c r="L94" s="78"/>
    </row>
    <row r="95" spans="1:12" ht="15" thickBot="1" x14ac:dyDescent="0.25">
      <c r="A95" s="79"/>
      <c r="B95" s="78"/>
      <c r="C95" s="78"/>
      <c r="D95" s="78"/>
      <c r="E95" s="78"/>
      <c r="F95" s="78"/>
      <c r="G95" s="78"/>
      <c r="H95" s="78"/>
      <c r="I95" s="78"/>
      <c r="J95" s="79"/>
      <c r="K95" s="78"/>
      <c r="L95" s="78"/>
    </row>
    <row r="96" spans="1:12" x14ac:dyDescent="0.2">
      <c r="A96" s="149" t="s">
        <v>202</v>
      </c>
      <c r="B96" s="150"/>
      <c r="C96" s="150"/>
      <c r="D96" s="150"/>
      <c r="E96" s="150"/>
      <c r="F96" s="150"/>
      <c r="G96" s="150"/>
      <c r="H96" s="151"/>
      <c r="I96" s="78"/>
      <c r="J96" s="79"/>
      <c r="K96" s="78"/>
      <c r="L96" s="78"/>
    </row>
    <row r="97" spans="1:12" x14ac:dyDescent="0.2">
      <c r="A97" s="152"/>
      <c r="B97" s="153"/>
      <c r="C97" s="153"/>
      <c r="D97" s="153"/>
      <c r="E97" s="153"/>
      <c r="F97" s="153"/>
      <c r="G97" s="153"/>
      <c r="H97" s="154"/>
      <c r="J97" s="78"/>
      <c r="K97" s="79"/>
      <c r="L97" s="78"/>
    </row>
    <row r="98" spans="1:12" x14ac:dyDescent="0.2">
      <c r="A98" s="152"/>
      <c r="B98" s="153"/>
      <c r="C98" s="153"/>
      <c r="D98" s="153"/>
      <c r="E98" s="153"/>
      <c r="F98" s="153"/>
      <c r="G98" s="153"/>
      <c r="H98" s="154"/>
    </row>
    <row r="99" spans="1:12" x14ac:dyDescent="0.2">
      <c r="A99" s="152"/>
      <c r="B99" s="153"/>
      <c r="C99" s="153"/>
      <c r="D99" s="153"/>
      <c r="E99" s="153"/>
      <c r="F99" s="153"/>
      <c r="G99" s="153"/>
      <c r="H99" s="154"/>
    </row>
    <row r="100" spans="1:12" x14ac:dyDescent="0.2">
      <c r="A100" s="152"/>
      <c r="B100" s="153"/>
      <c r="C100" s="153"/>
      <c r="D100" s="153"/>
      <c r="E100" s="153"/>
      <c r="F100" s="153"/>
      <c r="G100" s="153"/>
      <c r="H100" s="154"/>
    </row>
    <row r="101" spans="1:12" x14ac:dyDescent="0.2">
      <c r="A101" s="152"/>
      <c r="B101" s="153"/>
      <c r="C101" s="153"/>
      <c r="D101" s="153"/>
      <c r="E101" s="153"/>
      <c r="F101" s="153"/>
      <c r="G101" s="153"/>
      <c r="H101" s="154"/>
    </row>
    <row r="102" spans="1:12" x14ac:dyDescent="0.2">
      <c r="A102" s="152"/>
      <c r="B102" s="153"/>
      <c r="C102" s="153"/>
      <c r="D102" s="153"/>
      <c r="E102" s="153"/>
      <c r="F102" s="153"/>
      <c r="G102" s="153"/>
      <c r="H102" s="154"/>
    </row>
    <row r="103" spans="1:12" x14ac:dyDescent="0.2">
      <c r="A103" s="152"/>
      <c r="B103" s="153"/>
      <c r="C103" s="153"/>
      <c r="D103" s="153"/>
      <c r="E103" s="153"/>
      <c r="F103" s="153"/>
      <c r="G103" s="153"/>
      <c r="H103" s="154"/>
    </row>
    <row r="104" spans="1:12" x14ac:dyDescent="0.2">
      <c r="A104" s="152"/>
      <c r="B104" s="153"/>
      <c r="C104" s="153"/>
      <c r="D104" s="153"/>
      <c r="E104" s="153"/>
      <c r="F104" s="153"/>
      <c r="G104" s="153"/>
      <c r="H104" s="154"/>
    </row>
    <row r="105" spans="1:12" x14ac:dyDescent="0.2">
      <c r="A105" s="152"/>
      <c r="B105" s="153"/>
      <c r="C105" s="153"/>
      <c r="D105" s="153"/>
      <c r="E105" s="153"/>
      <c r="F105" s="153"/>
      <c r="G105" s="153"/>
      <c r="H105" s="154"/>
    </row>
    <row r="106" spans="1:12" x14ac:dyDescent="0.2">
      <c r="A106" s="152"/>
      <c r="B106" s="153"/>
      <c r="C106" s="153"/>
      <c r="D106" s="153"/>
      <c r="E106" s="153"/>
      <c r="F106" s="153"/>
      <c r="G106" s="153"/>
      <c r="H106" s="154"/>
    </row>
    <row r="107" spans="1:12" x14ac:dyDescent="0.2">
      <c r="A107" s="152"/>
      <c r="B107" s="153"/>
      <c r="C107" s="153"/>
      <c r="D107" s="153"/>
      <c r="E107" s="153"/>
      <c r="F107" s="153"/>
      <c r="G107" s="153"/>
      <c r="H107" s="154"/>
    </row>
    <row r="108" spans="1:12" x14ac:dyDescent="0.2">
      <c r="A108" s="152"/>
      <c r="B108" s="153"/>
      <c r="C108" s="153"/>
      <c r="D108" s="153"/>
      <c r="E108" s="153"/>
      <c r="F108" s="153"/>
      <c r="G108" s="153"/>
      <c r="H108" s="154"/>
    </row>
    <row r="109" spans="1:12" x14ac:dyDescent="0.2">
      <c r="A109" s="152"/>
      <c r="B109" s="153"/>
      <c r="C109" s="153"/>
      <c r="D109" s="153"/>
      <c r="E109" s="153"/>
      <c r="F109" s="153"/>
      <c r="G109" s="153"/>
      <c r="H109" s="154"/>
    </row>
    <row r="110" spans="1:12" x14ac:dyDescent="0.2">
      <c r="A110" s="152"/>
      <c r="B110" s="153"/>
      <c r="C110" s="153"/>
      <c r="D110" s="153"/>
      <c r="E110" s="153"/>
      <c r="F110" s="153"/>
      <c r="G110" s="153"/>
      <c r="H110" s="154"/>
    </row>
    <row r="111" spans="1:12" x14ac:dyDescent="0.2">
      <c r="A111" s="152"/>
      <c r="B111" s="153"/>
      <c r="C111" s="153"/>
      <c r="D111" s="153"/>
      <c r="E111" s="153"/>
      <c r="F111" s="153"/>
      <c r="G111" s="153"/>
      <c r="H111" s="154"/>
    </row>
    <row r="112" spans="1:12"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x14ac:dyDescent="0.2">
      <c r="A119" s="152"/>
      <c r="B119" s="153"/>
      <c r="C119" s="153"/>
      <c r="D119" s="153"/>
      <c r="E119" s="153"/>
      <c r="F119" s="153"/>
      <c r="G119" s="153"/>
      <c r="H119" s="154"/>
    </row>
    <row r="120" spans="1:8" ht="15" thickBot="1" x14ac:dyDescent="0.25">
      <c r="A120" s="155"/>
      <c r="B120" s="156"/>
      <c r="C120" s="156"/>
      <c r="D120" s="156"/>
      <c r="E120" s="156"/>
      <c r="F120" s="156"/>
      <c r="G120" s="156"/>
      <c r="H120" s="157"/>
    </row>
  </sheetData>
  <mergeCells count="17">
    <mergeCell ref="J87:K87"/>
    <mergeCell ref="A5:B5"/>
    <mergeCell ref="A7:A15"/>
    <mergeCell ref="H15:L15"/>
    <mergeCell ref="H17:L17"/>
    <mergeCell ref="A28:B28"/>
    <mergeCell ref="A30:A66"/>
    <mergeCell ref="A71:B71"/>
    <mergeCell ref="J80:K80"/>
    <mergeCell ref="J81:K81"/>
    <mergeCell ref="J85:K85"/>
    <mergeCell ref="J86:K86"/>
    <mergeCell ref="J88:K88"/>
    <mergeCell ref="J89:K89"/>
    <mergeCell ref="J90:K90"/>
    <mergeCell ref="J92:K92"/>
    <mergeCell ref="A96:H120"/>
  </mergeCells>
  <dataValidations count="4">
    <dataValidation type="list" allowBlank="1" showInputMessage="1" showErrorMessage="1" sqref="E64:E66 D30:D66 D12:D13 D16:D28" xr:uid="{E01A6A0D-FC92-47A9-8145-9E9AA5965423}">
      <formula1>Variables</formula1>
    </dataValidation>
    <dataValidation type="list" allowBlank="1" showInputMessage="1" showErrorMessage="1" sqref="G30:G64 G12:G13 G16:G18 G25:G28" xr:uid="{5509F533-2894-4271-9E80-E335E5E14194}">
      <formula1>"Fixed,Variable"</formula1>
    </dataValidation>
    <dataValidation type="list" allowBlank="1" showInputMessage="1" showErrorMessage="1" sqref="E32:F46" xr:uid="{9C901A48-2B68-4223-B569-794F41BAFCF0}">
      <formula1>INDIRECT(IFERROR(RIGHT($B32,LEN($B32)-FIND(" ",$B32)),$B32)&amp;"Subs")</formula1>
    </dataValidation>
    <dataValidation type="list" allowBlank="1" showInputMessage="1" showErrorMessage="1" sqref="E30:F31" xr:uid="{EC3D9DA0-8F24-4653-B7A7-02B867BDE7D8}">
      <formula1>INDIRECT(IFERROR(RIGHT(#REF!,LEN(#REF!)-FIND(" ",#REF!)),#REF!)&amp;"Subs")</formula1>
    </dataValidation>
  </dataValidations>
  <hyperlinks>
    <hyperlink ref="F3" location="'TITLE PAGE'!A1" display="Back to title page" xr:uid="{68863B87-1AF9-495F-82DC-C27D80C1783D}"/>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BCEED-84E7-4759-A975-90AB80E16FEE}">
  <sheetPr codeName="Sheet3"/>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
      <c r="A8" s="161"/>
      <c r="B8" s="137" t="s">
        <v>236</v>
      </c>
      <c r="C8" s="138" t="s">
        <v>237</v>
      </c>
      <c r="D8" s="27" t="s">
        <v>104</v>
      </c>
      <c r="E8" s="28"/>
      <c r="G8" s="29" t="s">
        <v>105</v>
      </c>
      <c r="H8" s="30"/>
      <c r="I8" s="31"/>
      <c r="J8" s="31"/>
      <c r="K8" s="31"/>
      <c r="L8" s="31"/>
      <c r="M8" s="31"/>
      <c r="N8" s="118">
        <v>1.996345</v>
      </c>
      <c r="O8" s="118">
        <v>1.996345</v>
      </c>
      <c r="P8" s="118">
        <v>1.996345</v>
      </c>
      <c r="Q8" s="118">
        <v>1.996345</v>
      </c>
      <c r="R8" s="118">
        <v>1.996345</v>
      </c>
      <c r="S8" s="118">
        <f>9.283006/5</f>
        <v>1.8566012000000001</v>
      </c>
      <c r="T8" s="118">
        <f t="shared" ref="T8:W8" si="0">9.283006/5</f>
        <v>1.8566012000000001</v>
      </c>
      <c r="U8" s="118">
        <f t="shared" si="0"/>
        <v>1.8566012000000001</v>
      </c>
      <c r="V8" s="118">
        <f t="shared" si="0"/>
        <v>1.8566012000000001</v>
      </c>
      <c r="W8" s="118">
        <f t="shared" si="0"/>
        <v>1.8566012000000001</v>
      </c>
      <c r="X8" s="118">
        <f>8.633196/5</f>
        <v>1.7266391999999999</v>
      </c>
      <c r="Y8" s="118">
        <f t="shared" ref="Y8:AB8" si="1">8.633196/5</f>
        <v>1.7266391999999999</v>
      </c>
      <c r="Z8" s="118">
        <f t="shared" si="1"/>
        <v>1.7266391999999999</v>
      </c>
      <c r="AA8" s="118">
        <f t="shared" si="1"/>
        <v>1.7266391999999999</v>
      </c>
      <c r="AB8" s="118">
        <f t="shared" si="1"/>
        <v>1.7266391999999999</v>
      </c>
      <c r="AC8" s="118">
        <f>8.633196/5</f>
        <v>1.7266391999999999</v>
      </c>
      <c r="AD8" s="118">
        <f t="shared" ref="AD8:AG8" si="2">8.633196/5</f>
        <v>1.7266391999999999</v>
      </c>
      <c r="AE8" s="118">
        <f t="shared" si="2"/>
        <v>1.7266391999999999</v>
      </c>
      <c r="AF8" s="118">
        <f t="shared" si="2"/>
        <v>1.7266391999999999</v>
      </c>
      <c r="AG8" s="118">
        <f t="shared" si="2"/>
        <v>1.7266391999999999</v>
      </c>
      <c r="AH8" s="118">
        <f>7.873474/5</f>
        <v>1.5746948000000001</v>
      </c>
      <c r="AI8" s="118">
        <f t="shared" ref="AI8:AL8" si="3">7.873474/5</f>
        <v>1.5746948000000001</v>
      </c>
      <c r="AJ8" s="118">
        <f t="shared" si="3"/>
        <v>1.5746948000000001</v>
      </c>
      <c r="AK8" s="118">
        <f t="shared" si="3"/>
        <v>1.5746948000000001</v>
      </c>
      <c r="AL8" s="118">
        <f t="shared" si="3"/>
        <v>1.5746948000000001</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P9" si="4">O24</f>
        <v>0</v>
      </c>
      <c r="P9" s="130">
        <f t="shared" si="4"/>
        <v>0</v>
      </c>
      <c r="Q9" s="130">
        <f t="shared" si="4"/>
        <v>0</v>
      </c>
      <c r="R9" s="130">
        <f t="shared" si="4"/>
        <v>0</v>
      </c>
      <c r="S9" s="130">
        <f t="shared" si="4"/>
        <v>0</v>
      </c>
      <c r="T9" s="130">
        <f t="shared" si="4"/>
        <v>0</v>
      </c>
      <c r="U9" s="130">
        <f t="shared" si="4"/>
        <v>0</v>
      </c>
      <c r="V9" s="130">
        <f t="shared" si="4"/>
        <v>0</v>
      </c>
      <c r="W9" s="130">
        <f t="shared" si="4"/>
        <v>0</v>
      </c>
      <c r="X9" s="130">
        <f t="shared" si="4"/>
        <v>0</v>
      </c>
      <c r="Y9" s="130">
        <f t="shared" si="4"/>
        <v>0</v>
      </c>
      <c r="Z9" s="130">
        <f t="shared" si="4"/>
        <v>0</v>
      </c>
      <c r="AA9" s="130">
        <f t="shared" si="4"/>
        <v>0</v>
      </c>
      <c r="AB9" s="130">
        <f t="shared" si="4"/>
        <v>0</v>
      </c>
      <c r="AC9" s="130">
        <f t="shared" si="4"/>
        <v>0</v>
      </c>
      <c r="AD9" s="130">
        <f t="shared" si="4"/>
        <v>0</v>
      </c>
      <c r="AE9" s="130">
        <f t="shared" si="4"/>
        <v>0</v>
      </c>
      <c r="AF9" s="130">
        <f t="shared" si="4"/>
        <v>0</v>
      </c>
      <c r="AG9" s="130">
        <f t="shared" si="4"/>
        <v>0</v>
      </c>
      <c r="AH9" s="130">
        <f t="shared" si="4"/>
        <v>0</v>
      </c>
      <c r="AI9" s="130">
        <f t="shared" si="4"/>
        <v>0</v>
      </c>
      <c r="AJ9" s="130">
        <f t="shared" si="4"/>
        <v>0</v>
      </c>
      <c r="AK9" s="130">
        <f t="shared" si="4"/>
        <v>0</v>
      </c>
      <c r="AL9" s="130">
        <f t="shared" si="4"/>
        <v>0</v>
      </c>
      <c r="AM9" s="130">
        <f t="shared" si="4"/>
        <v>0</v>
      </c>
      <c r="AN9" s="130">
        <f t="shared" si="4"/>
        <v>0</v>
      </c>
      <c r="AO9" s="130">
        <f t="shared" si="4"/>
        <v>0</v>
      </c>
      <c r="AP9" s="130">
        <f t="shared" si="4"/>
        <v>0</v>
      </c>
      <c r="AQ9" s="130">
        <f t="shared" si="4"/>
        <v>0</v>
      </c>
      <c r="AR9" s="130">
        <f t="shared" si="4"/>
        <v>0</v>
      </c>
      <c r="AS9" s="130">
        <f t="shared" si="4"/>
        <v>0</v>
      </c>
      <c r="AT9" s="130">
        <f t="shared" si="4"/>
        <v>0</v>
      </c>
      <c r="AU9" s="130">
        <f t="shared" si="4"/>
        <v>0</v>
      </c>
      <c r="AV9" s="130">
        <f t="shared" si="4"/>
        <v>0</v>
      </c>
      <c r="AW9" s="130">
        <f t="shared" si="4"/>
        <v>0</v>
      </c>
      <c r="AX9" s="130">
        <f t="shared" si="4"/>
        <v>0</v>
      </c>
      <c r="AY9" s="130">
        <f t="shared" si="4"/>
        <v>0</v>
      </c>
      <c r="AZ9" s="130">
        <f t="shared" si="4"/>
        <v>0</v>
      </c>
      <c r="BA9" s="130">
        <f t="shared" si="4"/>
        <v>0</v>
      </c>
      <c r="BB9" s="130">
        <f t="shared" si="4"/>
        <v>0</v>
      </c>
      <c r="BC9" s="130">
        <f t="shared" si="4"/>
        <v>0</v>
      </c>
      <c r="BD9" s="130">
        <f t="shared" si="4"/>
        <v>0</v>
      </c>
      <c r="BE9" s="130">
        <f t="shared" si="4"/>
        <v>0</v>
      </c>
      <c r="BF9" s="130">
        <f t="shared" si="4"/>
        <v>0</v>
      </c>
      <c r="BG9" s="130">
        <f t="shared" si="4"/>
        <v>0</v>
      </c>
      <c r="BH9" s="130">
        <f t="shared" si="4"/>
        <v>0</v>
      </c>
      <c r="BI9" s="130">
        <f t="shared" si="4"/>
        <v>0</v>
      </c>
      <c r="BJ9" s="130">
        <f t="shared" si="4"/>
        <v>0</v>
      </c>
      <c r="BK9" s="130">
        <f t="shared" si="4"/>
        <v>0</v>
      </c>
      <c r="BL9" s="130">
        <f t="shared" si="4"/>
        <v>0</v>
      </c>
      <c r="BM9" s="130">
        <f t="shared" si="4"/>
        <v>0</v>
      </c>
      <c r="BN9" s="130">
        <f t="shared" si="4"/>
        <v>0</v>
      </c>
      <c r="BO9" s="130">
        <f t="shared" si="4"/>
        <v>0</v>
      </c>
      <c r="BP9" s="130">
        <f t="shared" si="4"/>
        <v>0</v>
      </c>
      <c r="BQ9" s="130">
        <f t="shared" ref="BQ9" si="5">BQ24</f>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6">$E$10</f>
        <v>3.5000000000000003E-2</v>
      </c>
      <c r="P10" s="131">
        <f t="shared" si="6"/>
        <v>3.5000000000000003E-2</v>
      </c>
      <c r="Q10" s="131">
        <f t="shared" si="6"/>
        <v>3.5000000000000003E-2</v>
      </c>
      <c r="R10" s="131">
        <f t="shared" si="6"/>
        <v>3.5000000000000003E-2</v>
      </c>
      <c r="S10" s="131">
        <f t="shared" si="6"/>
        <v>3.5000000000000003E-2</v>
      </c>
      <c r="T10" s="131">
        <f t="shared" si="6"/>
        <v>3.5000000000000003E-2</v>
      </c>
      <c r="U10" s="131">
        <f t="shared" si="6"/>
        <v>3.5000000000000003E-2</v>
      </c>
      <c r="V10" s="131">
        <f t="shared" si="6"/>
        <v>3.5000000000000003E-2</v>
      </c>
      <c r="W10" s="131">
        <f t="shared" si="6"/>
        <v>3.5000000000000003E-2</v>
      </c>
      <c r="X10" s="131">
        <f t="shared" si="6"/>
        <v>3.5000000000000003E-2</v>
      </c>
      <c r="Y10" s="131">
        <f t="shared" si="6"/>
        <v>3.5000000000000003E-2</v>
      </c>
      <c r="Z10" s="131">
        <f t="shared" si="6"/>
        <v>3.5000000000000003E-2</v>
      </c>
      <c r="AA10" s="131">
        <f t="shared" si="6"/>
        <v>3.5000000000000003E-2</v>
      </c>
      <c r="AB10" s="131">
        <f t="shared" si="6"/>
        <v>3.5000000000000003E-2</v>
      </c>
      <c r="AC10" s="131">
        <f t="shared" si="6"/>
        <v>3.5000000000000003E-2</v>
      </c>
      <c r="AD10" s="131">
        <f t="shared" si="6"/>
        <v>3.5000000000000003E-2</v>
      </c>
      <c r="AE10" s="131">
        <f t="shared" si="6"/>
        <v>3.5000000000000003E-2</v>
      </c>
      <c r="AF10" s="131">
        <f t="shared" si="6"/>
        <v>3.5000000000000003E-2</v>
      </c>
      <c r="AG10" s="131">
        <f t="shared" si="6"/>
        <v>3.5000000000000003E-2</v>
      </c>
      <c r="AH10" s="131">
        <f t="shared" si="6"/>
        <v>3.5000000000000003E-2</v>
      </c>
      <c r="AI10" s="131">
        <f t="shared" si="6"/>
        <v>3.5000000000000003E-2</v>
      </c>
      <c r="AJ10" s="131">
        <f t="shared" si="6"/>
        <v>3.5000000000000003E-2</v>
      </c>
      <c r="AK10" s="131">
        <f t="shared" si="6"/>
        <v>3.5000000000000003E-2</v>
      </c>
      <c r="AL10" s="131">
        <f t="shared" si="6"/>
        <v>3.5000000000000003E-2</v>
      </c>
      <c r="AM10" s="131">
        <f t="shared" si="6"/>
        <v>3.5000000000000003E-2</v>
      </c>
      <c r="AN10" s="131">
        <f t="shared" si="6"/>
        <v>3.5000000000000003E-2</v>
      </c>
      <c r="AO10" s="131">
        <f t="shared" si="6"/>
        <v>3.5000000000000003E-2</v>
      </c>
      <c r="AP10" s="131">
        <f t="shared" si="6"/>
        <v>3.5000000000000003E-2</v>
      </c>
      <c r="AQ10" s="131">
        <f t="shared" si="6"/>
        <v>3.5000000000000003E-2</v>
      </c>
      <c r="AR10" s="131">
        <f t="shared" si="6"/>
        <v>3.5000000000000003E-2</v>
      </c>
      <c r="AS10" s="131">
        <f t="shared" si="6"/>
        <v>3.5000000000000003E-2</v>
      </c>
      <c r="AT10" s="131">
        <f t="shared" si="6"/>
        <v>3.5000000000000003E-2</v>
      </c>
      <c r="AU10" s="131">
        <f t="shared" si="6"/>
        <v>3.5000000000000003E-2</v>
      </c>
      <c r="AV10" s="131">
        <f t="shared" si="6"/>
        <v>3.5000000000000003E-2</v>
      </c>
      <c r="AW10" s="131">
        <f t="shared" si="6"/>
        <v>3.5000000000000003E-2</v>
      </c>
      <c r="AX10" s="131">
        <f t="shared" si="6"/>
        <v>3.5000000000000003E-2</v>
      </c>
      <c r="AY10" s="131">
        <f t="shared" si="6"/>
        <v>3.5000000000000003E-2</v>
      </c>
      <c r="AZ10" s="131">
        <f t="shared" si="6"/>
        <v>3.5000000000000003E-2</v>
      </c>
      <c r="BA10" s="131">
        <f t="shared" si="6"/>
        <v>3.5000000000000003E-2</v>
      </c>
      <c r="BB10" s="131">
        <f t="shared" si="6"/>
        <v>3.5000000000000003E-2</v>
      </c>
      <c r="BC10" s="131">
        <f t="shared" si="6"/>
        <v>3.5000000000000003E-2</v>
      </c>
      <c r="BD10" s="131">
        <f t="shared" si="6"/>
        <v>3.5000000000000003E-2</v>
      </c>
      <c r="BE10" s="131">
        <f t="shared" si="6"/>
        <v>3.5000000000000003E-2</v>
      </c>
      <c r="BF10" s="131">
        <f t="shared" si="6"/>
        <v>3.5000000000000003E-2</v>
      </c>
      <c r="BG10" s="131">
        <f t="shared" si="6"/>
        <v>3.5000000000000003E-2</v>
      </c>
      <c r="BH10" s="131">
        <f t="shared" si="6"/>
        <v>3.5000000000000003E-2</v>
      </c>
      <c r="BI10" s="131">
        <f t="shared" si="6"/>
        <v>3.5000000000000003E-2</v>
      </c>
      <c r="BJ10" s="131">
        <f t="shared" si="6"/>
        <v>3.5000000000000003E-2</v>
      </c>
      <c r="BK10" s="131">
        <f t="shared" si="6"/>
        <v>3.5000000000000003E-2</v>
      </c>
      <c r="BL10" s="131">
        <f t="shared" si="6"/>
        <v>3.5000000000000003E-2</v>
      </c>
      <c r="BM10" s="131">
        <f t="shared" si="6"/>
        <v>3.5000000000000003E-2</v>
      </c>
      <c r="BN10" s="131">
        <f t="shared" si="6"/>
        <v>3.5000000000000003E-2</v>
      </c>
      <c r="BO10" s="131">
        <f t="shared" si="6"/>
        <v>3.5000000000000003E-2</v>
      </c>
      <c r="BP10" s="131">
        <f t="shared" si="6"/>
        <v>3.5000000000000003E-2</v>
      </c>
      <c r="BQ10" s="131">
        <f t="shared" si="6"/>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P11" si="7">1/(1+O10)</f>
        <v>0.96618357487922713</v>
      </c>
      <c r="P11" s="132">
        <f t="shared" si="7"/>
        <v>0.96618357487922713</v>
      </c>
      <c r="Q11" s="132">
        <f t="shared" si="7"/>
        <v>0.96618357487922713</v>
      </c>
      <c r="R11" s="132">
        <f t="shared" si="7"/>
        <v>0.96618357487922713</v>
      </c>
      <c r="S11" s="132">
        <f t="shared" si="7"/>
        <v>0.96618357487922713</v>
      </c>
      <c r="T11" s="132">
        <f t="shared" si="7"/>
        <v>0.96618357487922713</v>
      </c>
      <c r="U11" s="132">
        <f t="shared" si="7"/>
        <v>0.96618357487922713</v>
      </c>
      <c r="V11" s="132">
        <f t="shared" si="7"/>
        <v>0.96618357487922713</v>
      </c>
      <c r="W11" s="132">
        <f t="shared" si="7"/>
        <v>0.96618357487922713</v>
      </c>
      <c r="X11" s="132">
        <f t="shared" si="7"/>
        <v>0.96618357487922713</v>
      </c>
      <c r="Y11" s="132">
        <f t="shared" si="7"/>
        <v>0.96618357487922713</v>
      </c>
      <c r="Z11" s="132">
        <f t="shared" si="7"/>
        <v>0.96618357487922713</v>
      </c>
      <c r="AA11" s="132">
        <f t="shared" si="7"/>
        <v>0.96618357487922713</v>
      </c>
      <c r="AB11" s="132">
        <f t="shared" si="7"/>
        <v>0.96618357487922713</v>
      </c>
      <c r="AC11" s="132">
        <f t="shared" si="7"/>
        <v>0.96618357487922713</v>
      </c>
      <c r="AD11" s="132">
        <f t="shared" si="7"/>
        <v>0.96618357487922713</v>
      </c>
      <c r="AE11" s="132">
        <f t="shared" si="7"/>
        <v>0.96618357487922713</v>
      </c>
      <c r="AF11" s="132">
        <f t="shared" si="7"/>
        <v>0.96618357487922713</v>
      </c>
      <c r="AG11" s="132">
        <f t="shared" si="7"/>
        <v>0.96618357487922713</v>
      </c>
      <c r="AH11" s="132">
        <f t="shared" si="7"/>
        <v>0.96618357487922713</v>
      </c>
      <c r="AI11" s="132">
        <f t="shared" si="7"/>
        <v>0.96618357487922713</v>
      </c>
      <c r="AJ11" s="132">
        <f t="shared" si="7"/>
        <v>0.96618357487922713</v>
      </c>
      <c r="AK11" s="132">
        <f t="shared" si="7"/>
        <v>0.96618357487922713</v>
      </c>
      <c r="AL11" s="132">
        <f t="shared" si="7"/>
        <v>0.96618357487922713</v>
      </c>
      <c r="AM11" s="132">
        <f t="shared" si="7"/>
        <v>0.96618357487922713</v>
      </c>
      <c r="AN11" s="132">
        <f t="shared" si="7"/>
        <v>0.96618357487922713</v>
      </c>
      <c r="AO11" s="132">
        <f t="shared" si="7"/>
        <v>0.96618357487922713</v>
      </c>
      <c r="AP11" s="132">
        <f t="shared" si="7"/>
        <v>0.96618357487922713</v>
      </c>
      <c r="AQ11" s="132">
        <f t="shared" si="7"/>
        <v>0.96618357487922713</v>
      </c>
      <c r="AR11" s="132">
        <f t="shared" si="7"/>
        <v>0.96618357487922713</v>
      </c>
      <c r="AS11" s="132">
        <f t="shared" si="7"/>
        <v>0.96618357487922713</v>
      </c>
      <c r="AT11" s="132">
        <f t="shared" si="7"/>
        <v>0.96618357487922713</v>
      </c>
      <c r="AU11" s="132">
        <f t="shared" si="7"/>
        <v>0.96618357487922713</v>
      </c>
      <c r="AV11" s="132">
        <f t="shared" si="7"/>
        <v>0.96618357487922713</v>
      </c>
      <c r="AW11" s="132">
        <f t="shared" si="7"/>
        <v>0.96618357487922713</v>
      </c>
      <c r="AX11" s="132">
        <f t="shared" si="7"/>
        <v>0.96618357487922713</v>
      </c>
      <c r="AY11" s="132">
        <f t="shared" si="7"/>
        <v>0.96618357487922713</v>
      </c>
      <c r="AZ11" s="132">
        <f t="shared" si="7"/>
        <v>0.96618357487922713</v>
      </c>
      <c r="BA11" s="132">
        <f t="shared" si="7"/>
        <v>0.96618357487922713</v>
      </c>
      <c r="BB11" s="132">
        <f t="shared" si="7"/>
        <v>0.96618357487922713</v>
      </c>
      <c r="BC11" s="132">
        <f t="shared" si="7"/>
        <v>0.96618357487922713</v>
      </c>
      <c r="BD11" s="132">
        <f t="shared" si="7"/>
        <v>0.96618357487922713</v>
      </c>
      <c r="BE11" s="132">
        <f t="shared" si="7"/>
        <v>0.96618357487922713</v>
      </c>
      <c r="BF11" s="132">
        <f t="shared" si="7"/>
        <v>0.96618357487922713</v>
      </c>
      <c r="BG11" s="132">
        <f t="shared" si="7"/>
        <v>0.96618357487922713</v>
      </c>
      <c r="BH11" s="132">
        <f t="shared" si="7"/>
        <v>0.96618357487922713</v>
      </c>
      <c r="BI11" s="132">
        <f t="shared" si="7"/>
        <v>0.96618357487922713</v>
      </c>
      <c r="BJ11" s="132">
        <f t="shared" si="7"/>
        <v>0.96618357487922713</v>
      </c>
      <c r="BK11" s="132">
        <f t="shared" si="7"/>
        <v>0.96618357487922713</v>
      </c>
      <c r="BL11" s="132">
        <f t="shared" si="7"/>
        <v>0.96618357487922713</v>
      </c>
      <c r="BM11" s="132">
        <f t="shared" si="7"/>
        <v>0.96618357487922713</v>
      </c>
      <c r="BN11" s="132">
        <f t="shared" si="7"/>
        <v>0.96618357487922713</v>
      </c>
      <c r="BO11" s="132">
        <f t="shared" si="7"/>
        <v>0.96618357487922713</v>
      </c>
      <c r="BP11" s="132">
        <f t="shared" si="7"/>
        <v>0.96618357487922713</v>
      </c>
      <c r="BQ11" s="132">
        <f t="shared" ref="BQ11" si="8">1/(1+BQ10)</f>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1.9288357487922707</v>
      </c>
      <c r="O14" s="41">
        <f t="shared" ref="O14:BQ14" si="9">IF((O8+O9)*O11&lt;&gt;0,(O8+O9)*O11,"")</f>
        <v>1.9288357487922707</v>
      </c>
      <c r="P14" s="41">
        <f t="shared" si="9"/>
        <v>1.9288357487922707</v>
      </c>
      <c r="Q14" s="41">
        <f t="shared" si="9"/>
        <v>1.9288357487922707</v>
      </c>
      <c r="R14" s="41">
        <f>IF((R8+R9)*R11&lt;&gt;0,(R8+R9)*R11,"")</f>
        <v>1.9288357487922707</v>
      </c>
      <c r="S14" s="41">
        <f t="shared" si="9"/>
        <v>1.7938175845410631</v>
      </c>
      <c r="T14" s="41">
        <f t="shared" si="9"/>
        <v>1.7938175845410631</v>
      </c>
      <c r="U14" s="41">
        <f>IF((U8+U9)*U11&lt;&gt;0,(U8+U9)*U11,"")</f>
        <v>1.7938175845410631</v>
      </c>
      <c r="V14" s="41">
        <f t="shared" si="9"/>
        <v>1.7938175845410631</v>
      </c>
      <c r="W14" s="41">
        <f t="shared" si="9"/>
        <v>1.7938175845410631</v>
      </c>
      <c r="X14" s="41">
        <f t="shared" si="9"/>
        <v>1.6682504347826088</v>
      </c>
      <c r="Y14" s="41">
        <f t="shared" si="9"/>
        <v>1.6682504347826088</v>
      </c>
      <c r="Z14" s="41">
        <f t="shared" si="9"/>
        <v>1.6682504347826088</v>
      </c>
      <c r="AA14" s="41">
        <f t="shared" si="9"/>
        <v>1.6682504347826088</v>
      </c>
      <c r="AB14" s="41">
        <f t="shared" si="9"/>
        <v>1.6682504347826088</v>
      </c>
      <c r="AC14" s="41">
        <f t="shared" si="9"/>
        <v>1.6682504347826088</v>
      </c>
      <c r="AD14" s="41">
        <f t="shared" si="9"/>
        <v>1.6682504347826088</v>
      </c>
      <c r="AE14" s="41">
        <f t="shared" si="9"/>
        <v>1.6682504347826088</v>
      </c>
      <c r="AF14" s="41">
        <f t="shared" si="9"/>
        <v>1.6682504347826088</v>
      </c>
      <c r="AG14" s="41">
        <f t="shared" si="9"/>
        <v>1.6682504347826088</v>
      </c>
      <c r="AH14" s="41">
        <f t="shared" si="9"/>
        <v>1.5214442512077297</v>
      </c>
      <c r="AI14" s="41">
        <f t="shared" si="9"/>
        <v>1.5214442512077297</v>
      </c>
      <c r="AJ14" s="41">
        <f t="shared" si="9"/>
        <v>1.5214442512077297</v>
      </c>
      <c r="AK14" s="41">
        <f t="shared" si="9"/>
        <v>1.5214442512077297</v>
      </c>
      <c r="AL14" s="41">
        <f t="shared" si="9"/>
        <v>1.5214442512077297</v>
      </c>
      <c r="AM14" s="41" t="str">
        <f t="shared" si="9"/>
        <v/>
      </c>
      <c r="AN14" s="41" t="str">
        <f t="shared" si="9"/>
        <v/>
      </c>
      <c r="AO14" s="41" t="str">
        <f t="shared" si="9"/>
        <v/>
      </c>
      <c r="AP14" s="41" t="str">
        <f t="shared" si="9"/>
        <v/>
      </c>
      <c r="AQ14" s="41" t="str">
        <f t="shared" si="9"/>
        <v/>
      </c>
      <c r="AR14" s="41" t="str">
        <f t="shared" si="9"/>
        <v/>
      </c>
      <c r="AS14" s="41" t="str">
        <f t="shared" si="9"/>
        <v/>
      </c>
      <c r="AT14" s="41" t="str">
        <f t="shared" si="9"/>
        <v/>
      </c>
      <c r="AU14" s="41" t="str">
        <f t="shared" si="9"/>
        <v/>
      </c>
      <c r="AV14" s="41" t="str">
        <f t="shared" si="9"/>
        <v/>
      </c>
      <c r="AW14" s="41" t="str">
        <f t="shared" si="9"/>
        <v/>
      </c>
      <c r="AX14" s="41" t="str">
        <f t="shared" si="9"/>
        <v/>
      </c>
      <c r="AY14" s="41" t="str">
        <f t="shared" si="9"/>
        <v/>
      </c>
      <c r="AZ14" s="41" t="str">
        <f t="shared" si="9"/>
        <v/>
      </c>
      <c r="BA14" s="41" t="str">
        <f t="shared" si="9"/>
        <v/>
      </c>
      <c r="BB14" s="41" t="str">
        <f t="shared" si="9"/>
        <v/>
      </c>
      <c r="BC14" s="41" t="str">
        <f t="shared" si="9"/>
        <v/>
      </c>
      <c r="BD14" s="41" t="str">
        <f t="shared" si="9"/>
        <v/>
      </c>
      <c r="BE14" s="41" t="str">
        <f t="shared" si="9"/>
        <v/>
      </c>
      <c r="BF14" s="41" t="str">
        <f t="shared" si="9"/>
        <v/>
      </c>
      <c r="BG14" s="41" t="str">
        <f t="shared" si="9"/>
        <v/>
      </c>
      <c r="BH14" s="41" t="str">
        <f t="shared" si="9"/>
        <v/>
      </c>
      <c r="BI14" s="41" t="str">
        <f t="shared" si="9"/>
        <v/>
      </c>
      <c r="BJ14" s="41" t="str">
        <f t="shared" si="9"/>
        <v/>
      </c>
      <c r="BK14" s="41" t="str">
        <f t="shared" si="9"/>
        <v/>
      </c>
      <c r="BL14" s="41" t="str">
        <f>IF((BL8+BL9)*BL11&lt;&gt;0,(BL8+BL9)*BL11,"")</f>
        <v/>
      </c>
      <c r="BM14" s="41" t="str">
        <f t="shared" si="9"/>
        <v/>
      </c>
      <c r="BN14" s="41" t="str">
        <f t="shared" si="9"/>
        <v/>
      </c>
      <c r="BO14" s="41" t="str">
        <f t="shared" si="9"/>
        <v/>
      </c>
      <c r="BP14" s="41" t="str">
        <f t="shared" si="9"/>
        <v/>
      </c>
      <c r="BQ14" s="41" t="str">
        <f t="shared" si="9"/>
        <v/>
      </c>
      <c r="BR14" s="41" t="str">
        <f t="shared" ref="BR14:BX14" si="10">IF((BR8+BR9)*BR11&lt;&gt;0,(BR8+BR9)*BR11,"")</f>
        <v/>
      </c>
      <c r="BS14" s="41" t="str">
        <f t="shared" si="10"/>
        <v/>
      </c>
      <c r="BT14" s="41" t="str">
        <f t="shared" si="10"/>
        <v/>
      </c>
      <c r="BU14" s="41" t="str">
        <f t="shared" si="10"/>
        <v/>
      </c>
      <c r="BV14" s="41" t="str">
        <f t="shared" si="10"/>
        <v/>
      </c>
      <c r="BW14" s="41" t="str">
        <f t="shared" si="10"/>
        <v/>
      </c>
      <c r="BX14" s="41" t="str">
        <f t="shared" si="10"/>
        <v/>
      </c>
      <c r="BY14" s="41" t="str">
        <f t="shared" ref="BY14:CO14" si="11">IF((BY8+BY9)*BY11&lt;&gt;0,(BY8+BY9)*BY11,"")</f>
        <v/>
      </c>
      <c r="BZ14" s="41" t="str">
        <f t="shared" si="11"/>
        <v/>
      </c>
      <c r="CA14" s="41" t="str">
        <f t="shared" si="11"/>
        <v/>
      </c>
      <c r="CB14" s="41" t="str">
        <f t="shared" si="11"/>
        <v/>
      </c>
      <c r="CC14" s="41" t="str">
        <f t="shared" si="11"/>
        <v/>
      </c>
      <c r="CD14" s="41" t="str">
        <f t="shared" si="11"/>
        <v/>
      </c>
      <c r="CE14" s="41" t="str">
        <f t="shared" si="11"/>
        <v/>
      </c>
      <c r="CF14" s="41" t="str">
        <f t="shared" si="11"/>
        <v/>
      </c>
      <c r="CG14" s="41" t="str">
        <f t="shared" si="11"/>
        <v/>
      </c>
      <c r="CH14" s="41" t="str">
        <f t="shared" si="11"/>
        <v/>
      </c>
      <c r="CI14" s="41" t="str">
        <f t="shared" si="11"/>
        <v/>
      </c>
      <c r="CJ14" s="41" t="str">
        <f t="shared" si="11"/>
        <v/>
      </c>
      <c r="CK14" s="41" t="str">
        <f t="shared" si="11"/>
        <v/>
      </c>
      <c r="CL14" s="41" t="str">
        <f t="shared" si="11"/>
        <v/>
      </c>
      <c r="CM14" s="41" t="str">
        <f t="shared" si="11"/>
        <v/>
      </c>
      <c r="CN14" s="41" t="str">
        <f t="shared" si="11"/>
        <v/>
      </c>
      <c r="CO14" s="42" t="str">
        <f t="shared" si="11"/>
        <v/>
      </c>
    </row>
    <row r="15" spans="1:93" s="43" customFormat="1" ht="15.75" thickBot="1" x14ac:dyDescent="0.25">
      <c r="A15" s="162"/>
      <c r="B15" s="36"/>
      <c r="C15" s="37"/>
      <c r="D15" s="38" t="s">
        <v>114</v>
      </c>
      <c r="E15" s="37"/>
      <c r="F15" s="37"/>
      <c r="G15" s="37" t="s">
        <v>101</v>
      </c>
      <c r="H15" s="163">
        <f>IF(SUM($M$14:$CO$14)&lt;&gt;0,SUM($M$14:$CO$14),"")</f>
        <v>42.902992270531428</v>
      </c>
      <c r="I15" s="164"/>
      <c r="J15" s="164"/>
      <c r="K15" s="164"/>
      <c r="L15" s="165"/>
    </row>
    <row r="16" spans="1:93" s="43" customFormat="1" ht="15.75" thickBot="1" x14ac:dyDescent="0.25">
      <c r="A16" s="44"/>
      <c r="B16" s="45"/>
      <c r="C16" s="45"/>
      <c r="D16" s="46"/>
      <c r="E16" s="45"/>
      <c r="F16" s="45"/>
      <c r="G16" s="45"/>
      <c r="H16" s="47">
        <f>H15</f>
        <v>42.902992270531428</v>
      </c>
      <c r="I16" s="48"/>
    </row>
    <row r="17" spans="1:93" s="43" customFormat="1" ht="15.75" thickBot="1" x14ac:dyDescent="0.25">
      <c r="A17" s="44"/>
      <c r="B17" s="45"/>
      <c r="C17" s="45"/>
      <c r="D17" s="46"/>
      <c r="E17" s="45"/>
      <c r="F17" s="45"/>
      <c r="G17" s="45"/>
      <c r="H17" s="163">
        <f>IF(SUM($M$14:$AL$14)&lt;&gt;0,SUM($M$14:$AL$14),"")</f>
        <v>42.902992270531428</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42.902992270531428</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12">+O7+N22</f>
        <v>0</v>
      </c>
      <c r="P20" s="134">
        <f t="shared" si="12"/>
        <v>0</v>
      </c>
      <c r="Q20" s="134">
        <f t="shared" si="12"/>
        <v>0</v>
      </c>
      <c r="R20" s="134">
        <f t="shared" si="12"/>
        <v>0</v>
      </c>
      <c r="S20" s="134">
        <f t="shared" si="12"/>
        <v>0</v>
      </c>
      <c r="T20" s="134">
        <f t="shared" si="12"/>
        <v>0</v>
      </c>
      <c r="U20" s="134">
        <f t="shared" si="12"/>
        <v>0</v>
      </c>
      <c r="V20" s="134">
        <f t="shared" si="12"/>
        <v>0</v>
      </c>
      <c r="W20" s="134">
        <f t="shared" si="12"/>
        <v>0</v>
      </c>
      <c r="X20" s="134">
        <f t="shared" si="12"/>
        <v>0</v>
      </c>
      <c r="Y20" s="134">
        <f t="shared" si="12"/>
        <v>0</v>
      </c>
      <c r="Z20" s="134">
        <f t="shared" si="12"/>
        <v>0</v>
      </c>
      <c r="AA20" s="134">
        <f t="shared" si="12"/>
        <v>0</v>
      </c>
      <c r="AB20" s="134">
        <f t="shared" si="12"/>
        <v>0</v>
      </c>
      <c r="AC20" s="134">
        <f t="shared" si="12"/>
        <v>0</v>
      </c>
      <c r="AD20" s="134">
        <f t="shared" si="12"/>
        <v>0</v>
      </c>
      <c r="AE20" s="134">
        <f t="shared" si="12"/>
        <v>0</v>
      </c>
      <c r="AF20" s="134">
        <f t="shared" si="12"/>
        <v>0</v>
      </c>
      <c r="AG20" s="134">
        <f t="shared" si="12"/>
        <v>0</v>
      </c>
      <c r="AH20" s="134">
        <f t="shared" si="12"/>
        <v>0</v>
      </c>
      <c r="AI20" s="134">
        <f t="shared" si="12"/>
        <v>0</v>
      </c>
      <c r="AJ20" s="134">
        <f t="shared" si="12"/>
        <v>0</v>
      </c>
      <c r="AK20" s="134">
        <f t="shared" si="12"/>
        <v>0</v>
      </c>
      <c r="AL20" s="134">
        <f t="shared" si="12"/>
        <v>0</v>
      </c>
      <c r="AM20" s="134">
        <f t="shared" si="12"/>
        <v>0</v>
      </c>
      <c r="AN20" s="134">
        <f t="shared" si="12"/>
        <v>0</v>
      </c>
      <c r="AO20" s="134">
        <f t="shared" si="12"/>
        <v>0</v>
      </c>
      <c r="AP20" s="134">
        <f t="shared" si="12"/>
        <v>0</v>
      </c>
      <c r="AQ20" s="134">
        <f t="shared" si="12"/>
        <v>0</v>
      </c>
      <c r="AR20" s="134">
        <f t="shared" si="12"/>
        <v>0</v>
      </c>
      <c r="AS20" s="134">
        <f t="shared" si="12"/>
        <v>0</v>
      </c>
      <c r="AT20" s="134">
        <f t="shared" si="12"/>
        <v>0</v>
      </c>
      <c r="AU20" s="134">
        <f t="shared" si="12"/>
        <v>0</v>
      </c>
      <c r="AV20" s="134">
        <f t="shared" si="12"/>
        <v>0</v>
      </c>
      <c r="AW20" s="134">
        <f t="shared" si="12"/>
        <v>0</v>
      </c>
      <c r="AX20" s="134">
        <f t="shared" si="12"/>
        <v>0</v>
      </c>
      <c r="AY20" s="134">
        <f t="shared" si="12"/>
        <v>0</v>
      </c>
      <c r="AZ20" s="134">
        <f t="shared" si="12"/>
        <v>0</v>
      </c>
      <c r="BA20" s="134">
        <f t="shared" si="12"/>
        <v>0</v>
      </c>
      <c r="BB20" s="134">
        <f t="shared" si="12"/>
        <v>0</v>
      </c>
      <c r="BC20" s="134">
        <f t="shared" si="12"/>
        <v>0</v>
      </c>
      <c r="BD20" s="134">
        <f t="shared" si="12"/>
        <v>0</v>
      </c>
      <c r="BE20" s="134">
        <f t="shared" si="12"/>
        <v>0</v>
      </c>
      <c r="BF20" s="134">
        <f t="shared" si="12"/>
        <v>0</v>
      </c>
      <c r="BG20" s="134">
        <f t="shared" si="12"/>
        <v>0</v>
      </c>
      <c r="BH20" s="134">
        <f t="shared" si="12"/>
        <v>0</v>
      </c>
      <c r="BI20" s="134">
        <f t="shared" si="12"/>
        <v>0</v>
      </c>
      <c r="BJ20" s="134">
        <f t="shared" si="12"/>
        <v>0</v>
      </c>
      <c r="BK20" s="134">
        <f t="shared" si="12"/>
        <v>0</v>
      </c>
      <c r="BL20" s="134">
        <f t="shared" si="12"/>
        <v>0</v>
      </c>
      <c r="BM20" s="134">
        <f t="shared" si="12"/>
        <v>0</v>
      </c>
      <c r="BN20" s="134">
        <f t="shared" si="12"/>
        <v>0</v>
      </c>
      <c r="BO20" s="134">
        <f t="shared" si="12"/>
        <v>0</v>
      </c>
      <c r="BP20" s="134">
        <f t="shared" si="12"/>
        <v>0</v>
      </c>
      <c r="BQ20" s="134">
        <f t="shared" si="12"/>
        <v>0</v>
      </c>
      <c r="BR20" s="134">
        <f t="shared" si="12"/>
        <v>0</v>
      </c>
      <c r="BS20" s="134">
        <f t="shared" si="12"/>
        <v>0</v>
      </c>
      <c r="BT20" s="134">
        <f t="shared" si="12"/>
        <v>0</v>
      </c>
      <c r="BU20" s="134">
        <f t="shared" si="12"/>
        <v>0</v>
      </c>
      <c r="BV20" s="134">
        <f t="shared" si="12"/>
        <v>0</v>
      </c>
      <c r="BW20" s="134">
        <f t="shared" si="12"/>
        <v>0</v>
      </c>
      <c r="BX20" s="134">
        <f t="shared" si="12"/>
        <v>0</v>
      </c>
      <c r="BY20" s="134">
        <f t="shared" si="12"/>
        <v>0</v>
      </c>
      <c r="BZ20" s="134">
        <f t="shared" si="12"/>
        <v>0</v>
      </c>
      <c r="CA20" s="134">
        <f t="shared" ref="CA20:CO20" si="13">+CA7+BZ22</f>
        <v>0</v>
      </c>
      <c r="CB20" s="134">
        <f t="shared" si="13"/>
        <v>0</v>
      </c>
      <c r="CC20" s="134">
        <f t="shared" si="13"/>
        <v>0</v>
      </c>
      <c r="CD20" s="134">
        <f t="shared" si="13"/>
        <v>0</v>
      </c>
      <c r="CE20" s="134">
        <f t="shared" si="13"/>
        <v>0</v>
      </c>
      <c r="CF20" s="134">
        <f t="shared" si="13"/>
        <v>0</v>
      </c>
      <c r="CG20" s="134">
        <f t="shared" si="13"/>
        <v>0</v>
      </c>
      <c r="CH20" s="134">
        <f t="shared" si="13"/>
        <v>0</v>
      </c>
      <c r="CI20" s="134">
        <f t="shared" si="13"/>
        <v>0</v>
      </c>
      <c r="CJ20" s="134">
        <f t="shared" si="13"/>
        <v>0</v>
      </c>
      <c r="CK20" s="134">
        <f t="shared" si="13"/>
        <v>0</v>
      </c>
      <c r="CL20" s="134">
        <f t="shared" si="13"/>
        <v>0</v>
      </c>
      <c r="CM20" s="134">
        <f t="shared" si="13"/>
        <v>0</v>
      </c>
      <c r="CN20" s="134">
        <f t="shared" si="13"/>
        <v>0</v>
      </c>
      <c r="CO20" s="134">
        <f t="shared" si="13"/>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14">MIN(IF(N20=0,0,+N7/$F21)+M21,N20)</f>
        <v>0</v>
      </c>
      <c r="O21" s="135">
        <f t="shared" si="14"/>
        <v>0</v>
      </c>
      <c r="P21" s="135">
        <f t="shared" si="14"/>
        <v>0</v>
      </c>
      <c r="Q21" s="135">
        <f t="shared" si="14"/>
        <v>0</v>
      </c>
      <c r="R21" s="135">
        <f t="shared" si="14"/>
        <v>0</v>
      </c>
      <c r="S21" s="135">
        <f t="shared" si="14"/>
        <v>0</v>
      </c>
      <c r="T21" s="135">
        <f t="shared" si="14"/>
        <v>0</v>
      </c>
      <c r="U21" s="135">
        <f t="shared" si="14"/>
        <v>0</v>
      </c>
      <c r="V21" s="135">
        <f t="shared" si="14"/>
        <v>0</v>
      </c>
      <c r="W21" s="135">
        <f t="shared" si="14"/>
        <v>0</v>
      </c>
      <c r="X21" s="135">
        <f t="shared" si="14"/>
        <v>0</v>
      </c>
      <c r="Y21" s="135">
        <f t="shared" si="14"/>
        <v>0</v>
      </c>
      <c r="Z21" s="135">
        <f t="shared" si="14"/>
        <v>0</v>
      </c>
      <c r="AA21" s="135">
        <f t="shared" si="14"/>
        <v>0</v>
      </c>
      <c r="AB21" s="135">
        <f t="shared" si="14"/>
        <v>0</v>
      </c>
      <c r="AC21" s="135">
        <f t="shared" si="14"/>
        <v>0</v>
      </c>
      <c r="AD21" s="135">
        <f t="shared" si="14"/>
        <v>0</v>
      </c>
      <c r="AE21" s="135">
        <f t="shared" si="14"/>
        <v>0</v>
      </c>
      <c r="AF21" s="135">
        <f t="shared" si="14"/>
        <v>0</v>
      </c>
      <c r="AG21" s="135">
        <f t="shared" si="14"/>
        <v>0</v>
      </c>
      <c r="AH21" s="135">
        <f t="shared" si="14"/>
        <v>0</v>
      </c>
      <c r="AI21" s="135">
        <f t="shared" si="14"/>
        <v>0</v>
      </c>
      <c r="AJ21" s="135">
        <f t="shared" si="14"/>
        <v>0</v>
      </c>
      <c r="AK21" s="135">
        <f t="shared" si="14"/>
        <v>0</v>
      </c>
      <c r="AL21" s="135">
        <f t="shared" si="14"/>
        <v>0</v>
      </c>
      <c r="AM21" s="135">
        <f t="shared" si="14"/>
        <v>0</v>
      </c>
      <c r="AN21" s="135">
        <f t="shared" si="14"/>
        <v>0</v>
      </c>
      <c r="AO21" s="135">
        <f t="shared" si="14"/>
        <v>0</v>
      </c>
      <c r="AP21" s="135">
        <f t="shared" si="14"/>
        <v>0</v>
      </c>
      <c r="AQ21" s="135">
        <f t="shared" si="14"/>
        <v>0</v>
      </c>
      <c r="AR21" s="135">
        <f t="shared" si="14"/>
        <v>0</v>
      </c>
      <c r="AS21" s="135">
        <f t="shared" si="14"/>
        <v>0</v>
      </c>
      <c r="AT21" s="135">
        <f t="shared" si="14"/>
        <v>0</v>
      </c>
      <c r="AU21" s="135">
        <f t="shared" si="14"/>
        <v>0</v>
      </c>
      <c r="AV21" s="135">
        <f t="shared" si="14"/>
        <v>0</v>
      </c>
      <c r="AW21" s="135">
        <f t="shared" si="14"/>
        <v>0</v>
      </c>
      <c r="AX21" s="135">
        <f t="shared" si="14"/>
        <v>0</v>
      </c>
      <c r="AY21" s="135">
        <f t="shared" si="14"/>
        <v>0</v>
      </c>
      <c r="AZ21" s="135">
        <f t="shared" si="14"/>
        <v>0</v>
      </c>
      <c r="BA21" s="135">
        <f t="shared" si="14"/>
        <v>0</v>
      </c>
      <c r="BB21" s="135">
        <f t="shared" si="14"/>
        <v>0</v>
      </c>
      <c r="BC21" s="135">
        <f t="shared" si="14"/>
        <v>0</v>
      </c>
      <c r="BD21" s="135">
        <f t="shared" si="14"/>
        <v>0</v>
      </c>
      <c r="BE21" s="135">
        <f t="shared" si="14"/>
        <v>0</v>
      </c>
      <c r="BF21" s="135">
        <f t="shared" si="14"/>
        <v>0</v>
      </c>
      <c r="BG21" s="135">
        <f t="shared" si="14"/>
        <v>0</v>
      </c>
      <c r="BH21" s="135">
        <f t="shared" si="14"/>
        <v>0</v>
      </c>
      <c r="BI21" s="135">
        <f t="shared" si="14"/>
        <v>0</v>
      </c>
      <c r="BJ21" s="135">
        <f t="shared" si="14"/>
        <v>0</v>
      </c>
      <c r="BK21" s="135">
        <f t="shared" si="14"/>
        <v>0</v>
      </c>
      <c r="BL21" s="135">
        <f t="shared" si="14"/>
        <v>0</v>
      </c>
      <c r="BM21" s="135">
        <f t="shared" si="14"/>
        <v>0</v>
      </c>
      <c r="BN21" s="135">
        <f t="shared" si="14"/>
        <v>0</v>
      </c>
      <c r="BO21" s="135">
        <f t="shared" si="14"/>
        <v>0</v>
      </c>
      <c r="BP21" s="135">
        <f t="shared" si="14"/>
        <v>0</v>
      </c>
      <c r="BQ21" s="135">
        <f t="shared" si="14"/>
        <v>0</v>
      </c>
      <c r="BR21" s="135">
        <f t="shared" si="14"/>
        <v>0</v>
      </c>
      <c r="BS21" s="135">
        <f t="shared" si="14"/>
        <v>0</v>
      </c>
      <c r="BT21" s="135">
        <f t="shared" si="14"/>
        <v>0</v>
      </c>
      <c r="BU21" s="135">
        <f t="shared" si="14"/>
        <v>0</v>
      </c>
      <c r="BV21" s="135">
        <f t="shared" si="14"/>
        <v>0</v>
      </c>
      <c r="BW21" s="135">
        <f t="shared" si="14"/>
        <v>0</v>
      </c>
      <c r="BX21" s="135">
        <f t="shared" si="14"/>
        <v>0</v>
      </c>
      <c r="BY21" s="135">
        <f t="shared" si="14"/>
        <v>0</v>
      </c>
      <c r="BZ21" s="135">
        <f t="shared" ref="BZ21:CO21" si="15">MIN(IF(BZ20=0,0,+BZ7/$F21)+BY21,BZ20)</f>
        <v>0</v>
      </c>
      <c r="CA21" s="135">
        <f t="shared" si="15"/>
        <v>0</v>
      </c>
      <c r="CB21" s="135">
        <f t="shared" si="15"/>
        <v>0</v>
      </c>
      <c r="CC21" s="135">
        <f t="shared" si="15"/>
        <v>0</v>
      </c>
      <c r="CD21" s="135">
        <f t="shared" si="15"/>
        <v>0</v>
      </c>
      <c r="CE21" s="135">
        <f t="shared" si="15"/>
        <v>0</v>
      </c>
      <c r="CF21" s="135">
        <f t="shared" si="15"/>
        <v>0</v>
      </c>
      <c r="CG21" s="135">
        <f t="shared" si="15"/>
        <v>0</v>
      </c>
      <c r="CH21" s="135">
        <f t="shared" si="15"/>
        <v>0</v>
      </c>
      <c r="CI21" s="135">
        <f t="shared" si="15"/>
        <v>0</v>
      </c>
      <c r="CJ21" s="135">
        <f t="shared" si="15"/>
        <v>0</v>
      </c>
      <c r="CK21" s="135">
        <f t="shared" si="15"/>
        <v>0</v>
      </c>
      <c r="CL21" s="135">
        <f t="shared" si="15"/>
        <v>0</v>
      </c>
      <c r="CM21" s="135">
        <f t="shared" si="15"/>
        <v>0</v>
      </c>
      <c r="CN21" s="135">
        <f t="shared" si="15"/>
        <v>0</v>
      </c>
      <c r="CO21" s="135">
        <f t="shared" si="15"/>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16">+O20-O21</f>
        <v>0</v>
      </c>
      <c r="P22" s="135">
        <f t="shared" si="16"/>
        <v>0</v>
      </c>
      <c r="Q22" s="135">
        <f t="shared" si="16"/>
        <v>0</v>
      </c>
      <c r="R22" s="135">
        <f t="shared" si="16"/>
        <v>0</v>
      </c>
      <c r="S22" s="135">
        <f t="shared" si="16"/>
        <v>0</v>
      </c>
      <c r="T22" s="135">
        <f t="shared" si="16"/>
        <v>0</v>
      </c>
      <c r="U22" s="135">
        <f t="shared" si="16"/>
        <v>0</v>
      </c>
      <c r="V22" s="135">
        <f t="shared" si="16"/>
        <v>0</v>
      </c>
      <c r="W22" s="135">
        <f t="shared" si="16"/>
        <v>0</v>
      </c>
      <c r="X22" s="135">
        <f t="shared" si="16"/>
        <v>0</v>
      </c>
      <c r="Y22" s="135">
        <f t="shared" si="16"/>
        <v>0</v>
      </c>
      <c r="Z22" s="135">
        <f t="shared" si="16"/>
        <v>0</v>
      </c>
      <c r="AA22" s="135">
        <f t="shared" si="16"/>
        <v>0</v>
      </c>
      <c r="AB22" s="135">
        <f t="shared" si="16"/>
        <v>0</v>
      </c>
      <c r="AC22" s="136">
        <f t="shared" si="16"/>
        <v>0</v>
      </c>
      <c r="AD22" s="136">
        <f t="shared" si="16"/>
        <v>0</v>
      </c>
      <c r="AE22" s="136">
        <f t="shared" si="16"/>
        <v>0</v>
      </c>
      <c r="AF22" s="136">
        <f t="shared" si="16"/>
        <v>0</v>
      </c>
      <c r="AG22" s="136">
        <f t="shared" si="16"/>
        <v>0</v>
      </c>
      <c r="AH22" s="136">
        <f t="shared" si="16"/>
        <v>0</v>
      </c>
      <c r="AI22" s="136">
        <f t="shared" si="16"/>
        <v>0</v>
      </c>
      <c r="AJ22" s="136">
        <f t="shared" si="16"/>
        <v>0</v>
      </c>
      <c r="AK22" s="136">
        <f t="shared" si="16"/>
        <v>0</v>
      </c>
      <c r="AL22" s="136">
        <f t="shared" si="16"/>
        <v>0</v>
      </c>
      <c r="AM22" s="136">
        <f t="shared" si="16"/>
        <v>0</v>
      </c>
      <c r="AN22" s="136">
        <f t="shared" si="16"/>
        <v>0</v>
      </c>
      <c r="AO22" s="136">
        <f t="shared" si="16"/>
        <v>0</v>
      </c>
      <c r="AP22" s="136">
        <f t="shared" si="16"/>
        <v>0</v>
      </c>
      <c r="AQ22" s="136">
        <f t="shared" si="16"/>
        <v>0</v>
      </c>
      <c r="AR22" s="136">
        <f t="shared" si="16"/>
        <v>0</v>
      </c>
      <c r="AS22" s="136">
        <f t="shared" si="16"/>
        <v>0</v>
      </c>
      <c r="AT22" s="136">
        <f t="shared" si="16"/>
        <v>0</v>
      </c>
      <c r="AU22" s="136">
        <f t="shared" si="16"/>
        <v>0</v>
      </c>
      <c r="AV22" s="136">
        <f t="shared" si="16"/>
        <v>0</v>
      </c>
      <c r="AW22" s="136">
        <f t="shared" si="16"/>
        <v>0</v>
      </c>
      <c r="AX22" s="136">
        <f t="shared" si="16"/>
        <v>0</v>
      </c>
      <c r="AY22" s="136">
        <f t="shared" si="16"/>
        <v>0</v>
      </c>
      <c r="AZ22" s="136">
        <f t="shared" si="16"/>
        <v>0</v>
      </c>
      <c r="BA22" s="136">
        <f t="shared" si="16"/>
        <v>0</v>
      </c>
      <c r="BB22" s="136">
        <f t="shared" si="16"/>
        <v>0</v>
      </c>
      <c r="BC22" s="136">
        <f t="shared" si="16"/>
        <v>0</v>
      </c>
      <c r="BD22" s="136">
        <f t="shared" si="16"/>
        <v>0</v>
      </c>
      <c r="BE22" s="136">
        <f t="shared" si="16"/>
        <v>0</v>
      </c>
      <c r="BF22" s="136">
        <f t="shared" si="16"/>
        <v>0</v>
      </c>
      <c r="BG22" s="136">
        <f t="shared" si="16"/>
        <v>0</v>
      </c>
      <c r="BH22" s="136">
        <f t="shared" si="16"/>
        <v>0</v>
      </c>
      <c r="BI22" s="136">
        <f t="shared" si="16"/>
        <v>0</v>
      </c>
      <c r="BJ22" s="136">
        <f t="shared" si="16"/>
        <v>0</v>
      </c>
      <c r="BK22" s="136">
        <f t="shared" si="16"/>
        <v>0</v>
      </c>
      <c r="BL22" s="136">
        <f t="shared" si="16"/>
        <v>0</v>
      </c>
      <c r="BM22" s="136">
        <f t="shared" si="16"/>
        <v>0</v>
      </c>
      <c r="BN22" s="136">
        <f t="shared" si="16"/>
        <v>0</v>
      </c>
      <c r="BO22" s="136">
        <f t="shared" si="16"/>
        <v>0</v>
      </c>
      <c r="BP22" s="136">
        <f t="shared" si="16"/>
        <v>0</v>
      </c>
      <c r="BQ22" s="136">
        <f t="shared" si="16"/>
        <v>0</v>
      </c>
      <c r="BR22" s="136">
        <f t="shared" si="16"/>
        <v>0</v>
      </c>
      <c r="BS22" s="136">
        <f t="shared" si="16"/>
        <v>0</v>
      </c>
      <c r="BT22" s="136">
        <f t="shared" si="16"/>
        <v>0</v>
      </c>
      <c r="BU22" s="136">
        <f t="shared" si="16"/>
        <v>0</v>
      </c>
      <c r="BV22" s="136">
        <f t="shared" si="16"/>
        <v>0</v>
      </c>
      <c r="BW22" s="136">
        <f t="shared" si="16"/>
        <v>0</v>
      </c>
      <c r="BX22" s="136">
        <f t="shared" si="16"/>
        <v>0</v>
      </c>
      <c r="BY22" s="136">
        <f t="shared" si="16"/>
        <v>0</v>
      </c>
      <c r="BZ22" s="136">
        <f t="shared" si="16"/>
        <v>0</v>
      </c>
      <c r="CA22" s="136">
        <f t="shared" ref="CA22:CO22" si="17">+CA20-CA21</f>
        <v>0</v>
      </c>
      <c r="CB22" s="136">
        <f t="shared" si="17"/>
        <v>0</v>
      </c>
      <c r="CC22" s="136">
        <f t="shared" si="17"/>
        <v>0</v>
      </c>
      <c r="CD22" s="136">
        <f t="shared" si="17"/>
        <v>0</v>
      </c>
      <c r="CE22" s="136">
        <f t="shared" si="17"/>
        <v>0</v>
      </c>
      <c r="CF22" s="136">
        <f t="shared" si="17"/>
        <v>0</v>
      </c>
      <c r="CG22" s="136">
        <f t="shared" si="17"/>
        <v>0</v>
      </c>
      <c r="CH22" s="136">
        <f t="shared" si="17"/>
        <v>0</v>
      </c>
      <c r="CI22" s="136">
        <f t="shared" si="17"/>
        <v>0</v>
      </c>
      <c r="CJ22" s="136">
        <f t="shared" si="17"/>
        <v>0</v>
      </c>
      <c r="CK22" s="136">
        <f t="shared" si="17"/>
        <v>0</v>
      </c>
      <c r="CL22" s="136">
        <f t="shared" si="17"/>
        <v>0</v>
      </c>
      <c r="CM22" s="136">
        <f t="shared" si="17"/>
        <v>0</v>
      </c>
      <c r="CN22" s="136">
        <f t="shared" si="17"/>
        <v>0</v>
      </c>
      <c r="CO22" s="136">
        <f t="shared" si="17"/>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8">AVERAGE(O20,O22)</f>
        <v>0</v>
      </c>
      <c r="P23" s="135">
        <f t="shared" si="18"/>
        <v>0</v>
      </c>
      <c r="Q23" s="135">
        <f t="shared" si="18"/>
        <v>0</v>
      </c>
      <c r="R23" s="135">
        <f t="shared" si="18"/>
        <v>0</v>
      </c>
      <c r="S23" s="135">
        <f t="shared" si="18"/>
        <v>0</v>
      </c>
      <c r="T23" s="135">
        <f t="shared" si="18"/>
        <v>0</v>
      </c>
      <c r="U23" s="135">
        <f t="shared" si="18"/>
        <v>0</v>
      </c>
      <c r="V23" s="135">
        <f t="shared" si="18"/>
        <v>0</v>
      </c>
      <c r="W23" s="135">
        <f t="shared" si="18"/>
        <v>0</v>
      </c>
      <c r="X23" s="135">
        <f t="shared" si="18"/>
        <v>0</v>
      </c>
      <c r="Y23" s="135">
        <f t="shared" si="18"/>
        <v>0</v>
      </c>
      <c r="Z23" s="135">
        <f t="shared" si="18"/>
        <v>0</v>
      </c>
      <c r="AA23" s="135">
        <f t="shared" si="18"/>
        <v>0</v>
      </c>
      <c r="AB23" s="135">
        <f t="shared" si="18"/>
        <v>0</v>
      </c>
      <c r="AC23" s="136">
        <f t="shared" si="18"/>
        <v>0</v>
      </c>
      <c r="AD23" s="136">
        <f t="shared" si="18"/>
        <v>0</v>
      </c>
      <c r="AE23" s="136">
        <f t="shared" si="18"/>
        <v>0</v>
      </c>
      <c r="AF23" s="136">
        <f t="shared" si="18"/>
        <v>0</v>
      </c>
      <c r="AG23" s="136">
        <f t="shared" si="18"/>
        <v>0</v>
      </c>
      <c r="AH23" s="136">
        <f t="shared" si="18"/>
        <v>0</v>
      </c>
      <c r="AI23" s="136">
        <f t="shared" si="18"/>
        <v>0</v>
      </c>
      <c r="AJ23" s="136">
        <f t="shared" si="18"/>
        <v>0</v>
      </c>
      <c r="AK23" s="136">
        <f t="shared" si="18"/>
        <v>0</v>
      </c>
      <c r="AL23" s="136">
        <f t="shared" si="18"/>
        <v>0</v>
      </c>
      <c r="AM23" s="136">
        <f t="shared" si="18"/>
        <v>0</v>
      </c>
      <c r="AN23" s="136">
        <f t="shared" si="18"/>
        <v>0</v>
      </c>
      <c r="AO23" s="136">
        <f t="shared" si="18"/>
        <v>0</v>
      </c>
      <c r="AP23" s="136">
        <f t="shared" si="18"/>
        <v>0</v>
      </c>
      <c r="AQ23" s="136">
        <f t="shared" si="18"/>
        <v>0</v>
      </c>
      <c r="AR23" s="136">
        <f t="shared" si="18"/>
        <v>0</v>
      </c>
      <c r="AS23" s="136">
        <f t="shared" si="18"/>
        <v>0</v>
      </c>
      <c r="AT23" s="136">
        <f t="shared" si="18"/>
        <v>0</v>
      </c>
      <c r="AU23" s="136">
        <f t="shared" si="18"/>
        <v>0</v>
      </c>
      <c r="AV23" s="136">
        <f t="shared" si="18"/>
        <v>0</v>
      </c>
      <c r="AW23" s="136">
        <f t="shared" si="18"/>
        <v>0</v>
      </c>
      <c r="AX23" s="136">
        <f t="shared" si="18"/>
        <v>0</v>
      </c>
      <c r="AY23" s="136">
        <f t="shared" si="18"/>
        <v>0</v>
      </c>
      <c r="AZ23" s="136">
        <f t="shared" si="18"/>
        <v>0</v>
      </c>
      <c r="BA23" s="136">
        <f t="shared" si="18"/>
        <v>0</v>
      </c>
      <c r="BB23" s="136">
        <f t="shared" si="18"/>
        <v>0</v>
      </c>
      <c r="BC23" s="136">
        <f t="shared" si="18"/>
        <v>0</v>
      </c>
      <c r="BD23" s="136">
        <f t="shared" si="18"/>
        <v>0</v>
      </c>
      <c r="BE23" s="136">
        <f t="shared" si="18"/>
        <v>0</v>
      </c>
      <c r="BF23" s="136">
        <f t="shared" si="18"/>
        <v>0</v>
      </c>
      <c r="BG23" s="136">
        <f t="shared" si="18"/>
        <v>0</v>
      </c>
      <c r="BH23" s="136">
        <f t="shared" si="18"/>
        <v>0</v>
      </c>
      <c r="BI23" s="136">
        <f t="shared" si="18"/>
        <v>0</v>
      </c>
      <c r="BJ23" s="136">
        <f t="shared" si="18"/>
        <v>0</v>
      </c>
      <c r="BK23" s="136">
        <f t="shared" si="18"/>
        <v>0</v>
      </c>
      <c r="BL23" s="136">
        <f t="shared" si="18"/>
        <v>0</v>
      </c>
      <c r="BM23" s="136">
        <f t="shared" si="18"/>
        <v>0</v>
      </c>
      <c r="BN23" s="136">
        <f t="shared" si="18"/>
        <v>0</v>
      </c>
      <c r="BO23" s="136">
        <f t="shared" si="18"/>
        <v>0</v>
      </c>
      <c r="BP23" s="136">
        <f t="shared" si="18"/>
        <v>0</v>
      </c>
      <c r="BQ23" s="136">
        <f t="shared" si="18"/>
        <v>0</v>
      </c>
      <c r="BR23" s="136">
        <f t="shared" si="18"/>
        <v>0</v>
      </c>
      <c r="BS23" s="136">
        <f t="shared" si="18"/>
        <v>0</v>
      </c>
      <c r="BT23" s="136">
        <f t="shared" si="18"/>
        <v>0</v>
      </c>
      <c r="BU23" s="136">
        <f t="shared" si="18"/>
        <v>0</v>
      </c>
      <c r="BV23" s="136">
        <f t="shared" si="18"/>
        <v>0</v>
      </c>
      <c r="BW23" s="136">
        <f t="shared" si="18"/>
        <v>0</v>
      </c>
      <c r="BX23" s="136">
        <f t="shared" si="18"/>
        <v>0</v>
      </c>
      <c r="BY23" s="136">
        <f t="shared" si="18"/>
        <v>0</v>
      </c>
      <c r="BZ23" s="136">
        <f t="shared" si="18"/>
        <v>0</v>
      </c>
      <c r="CA23" s="136">
        <f t="shared" ref="CA23:CO23" si="19">AVERAGE(CA20,CA22)</f>
        <v>0</v>
      </c>
      <c r="CB23" s="136">
        <f t="shared" si="19"/>
        <v>0</v>
      </c>
      <c r="CC23" s="136">
        <f t="shared" si="19"/>
        <v>0</v>
      </c>
      <c r="CD23" s="136">
        <f t="shared" si="19"/>
        <v>0</v>
      </c>
      <c r="CE23" s="136">
        <f t="shared" si="19"/>
        <v>0</v>
      </c>
      <c r="CF23" s="136">
        <f t="shared" si="19"/>
        <v>0</v>
      </c>
      <c r="CG23" s="136">
        <f t="shared" si="19"/>
        <v>0</v>
      </c>
      <c r="CH23" s="136">
        <f t="shared" si="19"/>
        <v>0</v>
      </c>
      <c r="CI23" s="136">
        <f t="shared" si="19"/>
        <v>0</v>
      </c>
      <c r="CJ23" s="136">
        <f t="shared" si="19"/>
        <v>0</v>
      </c>
      <c r="CK23" s="136">
        <f t="shared" si="19"/>
        <v>0</v>
      </c>
      <c r="CL23" s="136">
        <f t="shared" si="19"/>
        <v>0</v>
      </c>
      <c r="CM23" s="136">
        <f t="shared" si="19"/>
        <v>0</v>
      </c>
      <c r="CN23" s="136">
        <f t="shared" si="19"/>
        <v>0</v>
      </c>
      <c r="CO23" s="136">
        <f t="shared" si="19"/>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20">+O23*$F24+O21</f>
        <v>0</v>
      </c>
      <c r="P24" s="135">
        <f t="shared" si="20"/>
        <v>0</v>
      </c>
      <c r="Q24" s="135">
        <f t="shared" si="20"/>
        <v>0</v>
      </c>
      <c r="R24" s="135">
        <f t="shared" si="20"/>
        <v>0</v>
      </c>
      <c r="S24" s="135">
        <f t="shared" si="20"/>
        <v>0</v>
      </c>
      <c r="T24" s="135">
        <f t="shared" si="20"/>
        <v>0</v>
      </c>
      <c r="U24" s="135">
        <f t="shared" si="20"/>
        <v>0</v>
      </c>
      <c r="V24" s="135">
        <f t="shared" si="20"/>
        <v>0</v>
      </c>
      <c r="W24" s="135">
        <f t="shared" si="20"/>
        <v>0</v>
      </c>
      <c r="X24" s="135">
        <f t="shared" si="20"/>
        <v>0</v>
      </c>
      <c r="Y24" s="135">
        <f t="shared" si="20"/>
        <v>0</v>
      </c>
      <c r="Z24" s="135">
        <f t="shared" si="20"/>
        <v>0</v>
      </c>
      <c r="AA24" s="135">
        <f t="shared" si="20"/>
        <v>0</v>
      </c>
      <c r="AB24" s="135">
        <f t="shared" si="20"/>
        <v>0</v>
      </c>
      <c r="AC24" s="135">
        <f t="shared" si="20"/>
        <v>0</v>
      </c>
      <c r="AD24" s="135">
        <f t="shared" si="20"/>
        <v>0</v>
      </c>
      <c r="AE24" s="135">
        <f t="shared" si="20"/>
        <v>0</v>
      </c>
      <c r="AF24" s="135">
        <f t="shared" si="20"/>
        <v>0</v>
      </c>
      <c r="AG24" s="135">
        <f t="shared" si="20"/>
        <v>0</v>
      </c>
      <c r="AH24" s="135">
        <f t="shared" si="20"/>
        <v>0</v>
      </c>
      <c r="AI24" s="135">
        <f t="shared" si="20"/>
        <v>0</v>
      </c>
      <c r="AJ24" s="135">
        <f t="shared" si="20"/>
        <v>0</v>
      </c>
      <c r="AK24" s="135">
        <f t="shared" si="20"/>
        <v>0</v>
      </c>
      <c r="AL24" s="135">
        <f t="shared" si="20"/>
        <v>0</v>
      </c>
      <c r="AM24" s="135">
        <f t="shared" si="20"/>
        <v>0</v>
      </c>
      <c r="AN24" s="135">
        <f t="shared" si="20"/>
        <v>0</v>
      </c>
      <c r="AO24" s="135">
        <f t="shared" si="20"/>
        <v>0</v>
      </c>
      <c r="AP24" s="135">
        <f t="shared" si="20"/>
        <v>0</v>
      </c>
      <c r="AQ24" s="135">
        <f t="shared" si="20"/>
        <v>0</v>
      </c>
      <c r="AR24" s="135">
        <f t="shared" si="20"/>
        <v>0</v>
      </c>
      <c r="AS24" s="135">
        <f t="shared" si="20"/>
        <v>0</v>
      </c>
      <c r="AT24" s="135">
        <f t="shared" si="20"/>
        <v>0</v>
      </c>
      <c r="AU24" s="135">
        <f t="shared" si="20"/>
        <v>0</v>
      </c>
      <c r="AV24" s="135">
        <f t="shared" si="20"/>
        <v>0</v>
      </c>
      <c r="AW24" s="135">
        <f t="shared" si="20"/>
        <v>0</v>
      </c>
      <c r="AX24" s="135">
        <f t="shared" si="20"/>
        <v>0</v>
      </c>
      <c r="AY24" s="135">
        <f t="shared" si="20"/>
        <v>0</v>
      </c>
      <c r="AZ24" s="135">
        <f t="shared" si="20"/>
        <v>0</v>
      </c>
      <c r="BA24" s="135">
        <f t="shared" si="20"/>
        <v>0</v>
      </c>
      <c r="BB24" s="135">
        <f t="shared" si="20"/>
        <v>0</v>
      </c>
      <c r="BC24" s="135">
        <f t="shared" si="20"/>
        <v>0</v>
      </c>
      <c r="BD24" s="135">
        <f t="shared" si="20"/>
        <v>0</v>
      </c>
      <c r="BE24" s="135">
        <f t="shared" si="20"/>
        <v>0</v>
      </c>
      <c r="BF24" s="135">
        <f t="shared" si="20"/>
        <v>0</v>
      </c>
      <c r="BG24" s="135">
        <f t="shared" si="20"/>
        <v>0</v>
      </c>
      <c r="BH24" s="135">
        <f t="shared" si="20"/>
        <v>0</v>
      </c>
      <c r="BI24" s="135">
        <f t="shared" si="20"/>
        <v>0</v>
      </c>
      <c r="BJ24" s="135">
        <f t="shared" si="20"/>
        <v>0</v>
      </c>
      <c r="BK24" s="135">
        <f t="shared" si="20"/>
        <v>0</v>
      </c>
      <c r="BL24" s="135">
        <f t="shared" si="20"/>
        <v>0</v>
      </c>
      <c r="BM24" s="135">
        <f t="shared" si="20"/>
        <v>0</v>
      </c>
      <c r="BN24" s="135">
        <f t="shared" si="20"/>
        <v>0</v>
      </c>
      <c r="BO24" s="135">
        <f t="shared" si="20"/>
        <v>0</v>
      </c>
      <c r="BP24" s="135">
        <f t="shared" si="20"/>
        <v>0</v>
      </c>
      <c r="BQ24" s="135">
        <f t="shared" si="20"/>
        <v>0</v>
      </c>
      <c r="BR24" s="135">
        <f t="shared" si="20"/>
        <v>0</v>
      </c>
      <c r="BS24" s="135">
        <f t="shared" si="20"/>
        <v>0</v>
      </c>
      <c r="BT24" s="135">
        <f t="shared" si="20"/>
        <v>0</v>
      </c>
      <c r="BU24" s="135">
        <f t="shared" si="20"/>
        <v>0</v>
      </c>
      <c r="BV24" s="135">
        <f t="shared" si="20"/>
        <v>0</v>
      </c>
      <c r="BW24" s="135">
        <f t="shared" si="20"/>
        <v>0</v>
      </c>
      <c r="BX24" s="135">
        <f t="shared" si="20"/>
        <v>0</v>
      </c>
      <c r="BY24" s="135">
        <f t="shared" si="20"/>
        <v>0</v>
      </c>
      <c r="BZ24" s="135">
        <f t="shared" si="20"/>
        <v>0</v>
      </c>
      <c r="CA24" s="135">
        <f t="shared" ref="CA24:CO24" si="21">+CA23*$F24+CA21</f>
        <v>0</v>
      </c>
      <c r="CB24" s="135">
        <f t="shared" si="21"/>
        <v>0</v>
      </c>
      <c r="CC24" s="135">
        <f t="shared" si="21"/>
        <v>0</v>
      </c>
      <c r="CD24" s="135">
        <f t="shared" si="21"/>
        <v>0</v>
      </c>
      <c r="CE24" s="135">
        <f t="shared" si="21"/>
        <v>0</v>
      </c>
      <c r="CF24" s="135">
        <f t="shared" si="21"/>
        <v>0</v>
      </c>
      <c r="CG24" s="135">
        <f t="shared" si="21"/>
        <v>0</v>
      </c>
      <c r="CH24" s="135">
        <f t="shared" si="21"/>
        <v>0</v>
      </c>
      <c r="CI24" s="135">
        <f t="shared" si="21"/>
        <v>0</v>
      </c>
      <c r="CJ24" s="135">
        <f t="shared" si="21"/>
        <v>0</v>
      </c>
      <c r="CK24" s="135">
        <f t="shared" si="21"/>
        <v>0</v>
      </c>
      <c r="CL24" s="135">
        <f t="shared" si="21"/>
        <v>0</v>
      </c>
      <c r="CM24" s="135">
        <f t="shared" si="21"/>
        <v>0</v>
      </c>
      <c r="CN24" s="135">
        <f t="shared" si="21"/>
        <v>0</v>
      </c>
      <c r="CO24" s="135">
        <f t="shared" si="21"/>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22">1/((1+$C$72)^(E78))</f>
        <v>0.93351070036640305</v>
      </c>
      <c r="F80" s="97">
        <f t="shared" si="22"/>
        <v>0.90194270566802237</v>
      </c>
      <c r="G80" s="97">
        <f t="shared" si="22"/>
        <v>0.87144222769857238</v>
      </c>
      <c r="H80" s="97">
        <f t="shared" si="22"/>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A70:B70"/>
    <mergeCell ref="A5:B5"/>
    <mergeCell ref="A7:A15"/>
    <mergeCell ref="H15:L15"/>
    <mergeCell ref="A27:B27"/>
    <mergeCell ref="A29:A65"/>
    <mergeCell ref="H17:L17"/>
    <mergeCell ref="J88:K88"/>
    <mergeCell ref="J89:K89"/>
    <mergeCell ref="J91:K91"/>
    <mergeCell ref="A95:H119"/>
    <mergeCell ref="J79:K79"/>
    <mergeCell ref="J80:K80"/>
    <mergeCell ref="J84:K84"/>
    <mergeCell ref="J85:K85"/>
    <mergeCell ref="J86:K86"/>
    <mergeCell ref="J87:K87"/>
  </mergeCells>
  <dataValidations count="4">
    <dataValidation type="list" allowBlank="1" showInputMessage="1" showErrorMessage="1" sqref="E29:F30" xr:uid="{F9378651-3556-4801-8615-854FF12628E1}">
      <formula1>INDIRECT(IFERROR(RIGHT(#REF!,LEN(#REF!)-FIND(" ",#REF!)),#REF!)&amp;"Subs")</formula1>
    </dataValidation>
    <dataValidation type="list" allowBlank="1" showInputMessage="1" showErrorMessage="1" sqref="E31:F45" xr:uid="{50412BCB-0A5F-4EAB-B1D6-7E8C9DB21EBB}">
      <formula1>INDIRECT(IFERROR(RIGHT($B31,LEN($B31)-FIND(" ",$B31)),$B31)&amp;"Subs")</formula1>
    </dataValidation>
    <dataValidation type="list" allowBlank="1" showInputMessage="1" showErrorMessage="1" sqref="G29:G63 G12:G13 G16:G18 G25:G27" xr:uid="{AC3EDCE8-3FBB-46EB-9951-469DBC614969}">
      <formula1>"Fixed,Variable"</formula1>
    </dataValidation>
    <dataValidation type="list" allowBlank="1" showInputMessage="1" showErrorMessage="1" sqref="E63:E65 D29:D65 D12:D13 D16:D27" xr:uid="{0656EFF4-2F74-468E-BEC4-F626EF0F836E}">
      <formula1>Variables</formula1>
    </dataValidation>
  </dataValidations>
  <hyperlinks>
    <hyperlink ref="F3" location="'TITLE PAGE'!A1" display="Back to title page" xr:uid="{4110D8C2-3708-4648-9C32-2DAAE6F021CF}"/>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55FE1-8C3D-4148-B5E6-11FD4044ED54}">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75" thickBot="1" x14ac:dyDescent="0.25">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238</v>
      </c>
      <c r="C8" t="s">
        <v>206</v>
      </c>
      <c r="D8" s="27" t="s">
        <v>104</v>
      </c>
      <c r="E8" s="28"/>
      <c r="F8" s="142"/>
      <c r="G8" s="29" t="s">
        <v>105</v>
      </c>
      <c r="H8" s="30"/>
      <c r="I8" s="31"/>
      <c r="J8" s="31"/>
      <c r="K8" s="31"/>
      <c r="L8" s="31"/>
      <c r="M8" s="23"/>
      <c r="N8" s="118">
        <f>('[1]2030 onwards to 2080'!$E$38/5/1000000)*'[1]2030 onwards to 2080'!$H$4</f>
        <v>0.6171281731165601</v>
      </c>
      <c r="O8" s="118">
        <f>('[1]2030 onwards to 2080'!$E$38/5/1000000)*'[1]2030 onwards to 2080'!$H$4</f>
        <v>0.6171281731165601</v>
      </c>
      <c r="P8" s="118">
        <f>('[1]2030 onwards to 2080'!$E$38/5/1000000)*'[1]2030 onwards to 2080'!$H$4</f>
        <v>0.6171281731165601</v>
      </c>
      <c r="Q8" s="118">
        <f>('[1]2030 onwards to 2080'!$E$38/5/1000000)*'[1]2030 onwards to 2080'!$H$4</f>
        <v>0.6171281731165601</v>
      </c>
      <c r="R8" s="118">
        <f>('[1]2030 onwards to 2080'!$E$38/5/1000000)*'[1]2030 onwards to 2080'!$H$4</f>
        <v>0.6171281731165601</v>
      </c>
      <c r="S8" s="118">
        <f>('[1]2030 onwards to 2080'!$J$38/5/1000000)*'[1]2030 onwards to 2080'!$H$4</f>
        <v>0.57392920099840083</v>
      </c>
      <c r="T8" s="118">
        <f>('[1]2030 onwards to 2080'!$J$38/5/1000000)*'[1]2030 onwards to 2080'!$H$4</f>
        <v>0.57392920099840083</v>
      </c>
      <c r="U8" s="118">
        <f>('[1]2030 onwards to 2080'!$J$38/5/1000000)*'[1]2030 onwards to 2080'!$H$4</f>
        <v>0.57392920099840083</v>
      </c>
      <c r="V8" s="118">
        <f>('[1]2030 onwards to 2080'!$J$38/5/1000000)*'[1]2030 onwards to 2080'!$H$4</f>
        <v>0.57392920099840083</v>
      </c>
      <c r="W8" s="118">
        <f>('[1]2030 onwards to 2080'!$J$38/5/1000000)*'[1]2030 onwards to 2080'!$H$4</f>
        <v>0.57392920099840083</v>
      </c>
      <c r="X8" s="118">
        <f>('[1]2030 onwards to 2080'!$P$38/5/1000000)*'[1]2030 onwards to 2080'!$H$4</f>
        <v>0.5337541569285128</v>
      </c>
      <c r="Y8" s="118">
        <f>('[1]2030 onwards to 2080'!$P$38/5/1000000)*'[1]2030 onwards to 2080'!$H$4</f>
        <v>0.5337541569285128</v>
      </c>
      <c r="Z8" s="118">
        <f>('[1]2030 onwards to 2080'!$P$38/5/1000000)*'[1]2030 onwards to 2080'!$H$4</f>
        <v>0.5337541569285128</v>
      </c>
      <c r="AA8" s="118">
        <f>('[1]2030 onwards to 2080'!$P$38/5/1000000)*'[1]2030 onwards to 2080'!$H$4</f>
        <v>0.5337541569285128</v>
      </c>
      <c r="AB8" s="118">
        <f>('[1]2030 onwards to 2080'!$P$38/5/1000000)*'[1]2030 onwards to 2080'!$H$4</f>
        <v>0.5337541569285128</v>
      </c>
      <c r="AC8" s="118">
        <f>('[1]2030 onwards to 2080'!$V$38/5/1000000)*'[1]2030 onwards to 2080'!$H$4</f>
        <v>0.50706644908208709</v>
      </c>
      <c r="AD8" s="118">
        <f>('[1]2030 onwards to 2080'!$V$38/5/1000000)*'[1]2030 onwards to 2080'!$H$4</f>
        <v>0.50706644908208709</v>
      </c>
      <c r="AE8" s="118">
        <f>('[1]2030 onwards to 2080'!$V$38/5/1000000)*'[1]2030 onwards to 2080'!$H$4</f>
        <v>0.50706644908208709</v>
      </c>
      <c r="AF8" s="118">
        <f>('[1]2030 onwards to 2080'!$V$38/5/1000000)*'[1]2030 onwards to 2080'!$H$4</f>
        <v>0.50706644908208709</v>
      </c>
      <c r="AG8" s="118">
        <f>('[1]2030 onwards to 2080'!$V$38/5/1000000)*'[1]2030 onwards to 2080'!$H$4</f>
        <v>0.50706644908208709</v>
      </c>
      <c r="AH8" s="118">
        <f>('[1]2030 onwards to 2080'!$AB$38/5/1000000)*'[1]2030 onwards to 2080'!$H$4</f>
        <v>0.48678379111880365</v>
      </c>
      <c r="AI8" s="118">
        <f>('[1]2030 onwards to 2080'!$AB$38/5/1000000)*'[1]2030 onwards to 2080'!$H$4</f>
        <v>0.48678379111880365</v>
      </c>
      <c r="AJ8" s="118">
        <f>('[1]2030 onwards to 2080'!$AB$38/5/1000000)*'[1]2030 onwards to 2080'!$H$4</f>
        <v>0.48678379111880365</v>
      </c>
      <c r="AK8" s="118">
        <f>('[1]2030 onwards to 2080'!$AB$38/5/1000000)*'[1]2030 onwards to 2080'!$H$4</f>
        <v>0.48678379111880365</v>
      </c>
      <c r="AL8" s="118">
        <f>('[1]2030 onwards to 2080'!$AB$38/5/1000000)*'[1]2030 onwards to 2080'!$H$4</f>
        <v>0.48678379111880365</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0.59625910446044461</v>
      </c>
      <c r="O14" s="41">
        <f t="shared" ref="O14:BZ14" si="3">IF((O8+O9)*O11&lt;&gt;0,(O8+O9)*O11,"")</f>
        <v>0.59625910446044461</v>
      </c>
      <c r="P14" s="41">
        <f t="shared" si="3"/>
        <v>0.59625910446044461</v>
      </c>
      <c r="Q14" s="41">
        <f t="shared" si="3"/>
        <v>0.59625910446044461</v>
      </c>
      <c r="R14" s="41">
        <f>IF((R8+R9)*R11&lt;&gt;0,(R8+R9)*R11,"")</f>
        <v>0.59625910446044461</v>
      </c>
      <c r="S14" s="41">
        <f t="shared" si="3"/>
        <v>0.55452096714821342</v>
      </c>
      <c r="T14" s="41">
        <f t="shared" si="3"/>
        <v>0.55452096714821342</v>
      </c>
      <c r="U14" s="41">
        <f>IF((U8+U9)*U11&lt;&gt;0,(U8+U9)*U11,"")</f>
        <v>0.55452096714821342</v>
      </c>
      <c r="V14" s="41">
        <f t="shared" si="3"/>
        <v>0.55452096714821342</v>
      </c>
      <c r="W14" s="41">
        <f t="shared" si="3"/>
        <v>0.55452096714821342</v>
      </c>
      <c r="X14" s="41">
        <f t="shared" si="3"/>
        <v>0.51570449944783847</v>
      </c>
      <c r="Y14" s="41">
        <f t="shared" si="3"/>
        <v>0.51570449944783847</v>
      </c>
      <c r="Z14" s="41">
        <f t="shared" si="3"/>
        <v>0.51570449944783847</v>
      </c>
      <c r="AA14" s="41">
        <f t="shared" si="3"/>
        <v>0.51570449944783847</v>
      </c>
      <c r="AB14" s="41">
        <f t="shared" si="3"/>
        <v>0.51570449944783847</v>
      </c>
      <c r="AC14" s="41">
        <f t="shared" si="3"/>
        <v>0.48991927447544648</v>
      </c>
      <c r="AD14" s="41">
        <f t="shared" si="3"/>
        <v>0.48991927447544648</v>
      </c>
      <c r="AE14" s="41">
        <f t="shared" si="3"/>
        <v>0.48991927447544648</v>
      </c>
      <c r="AF14" s="41">
        <f t="shared" si="3"/>
        <v>0.48991927447544648</v>
      </c>
      <c r="AG14" s="41">
        <f t="shared" si="3"/>
        <v>0.48991927447544648</v>
      </c>
      <c r="AH14" s="41">
        <f t="shared" si="3"/>
        <v>0.47032250349642868</v>
      </c>
      <c r="AI14" s="41">
        <f t="shared" si="3"/>
        <v>0.47032250349642868</v>
      </c>
      <c r="AJ14" s="41">
        <f t="shared" si="3"/>
        <v>0.47032250349642868</v>
      </c>
      <c r="AK14" s="41">
        <f t="shared" si="3"/>
        <v>0.47032250349642868</v>
      </c>
      <c r="AL14" s="41">
        <f t="shared" si="3"/>
        <v>0.47032250349642868</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13.133631745141857</v>
      </c>
      <c r="I15" s="164"/>
      <c r="J15" s="164"/>
      <c r="K15" s="164"/>
      <c r="L15" s="165"/>
    </row>
    <row r="16" spans="1:93" s="43" customFormat="1" ht="15.75" thickBot="1" x14ac:dyDescent="0.25">
      <c r="A16" s="44"/>
      <c r="B16" s="45"/>
      <c r="C16" s="45"/>
      <c r="D16" s="46"/>
      <c r="E16" s="45"/>
      <c r="F16" s="45"/>
      <c r="G16" s="45"/>
      <c r="H16" s="47">
        <f>H15</f>
        <v>13.133631745141857</v>
      </c>
      <c r="I16" s="48"/>
    </row>
    <row r="17" spans="1:93" s="43" customFormat="1" ht="15.75" thickBot="1" x14ac:dyDescent="0.25">
      <c r="A17" s="44"/>
      <c r="B17" s="45"/>
      <c r="C17" s="45"/>
      <c r="D17" s="46"/>
      <c r="E17" s="45"/>
      <c r="F17" s="45"/>
      <c r="G17" s="45"/>
      <c r="H17" s="163">
        <f>IF(SUM($M$14:$AL$14)&lt;&gt;0,SUM($M$14:$AL$14),"")</f>
        <v>13.133631745141857</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13.133631745141857</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6:K86"/>
    <mergeCell ref="A5:B5"/>
    <mergeCell ref="A7:A15"/>
    <mergeCell ref="H15:L15"/>
    <mergeCell ref="H17:L17"/>
    <mergeCell ref="A27:B27"/>
    <mergeCell ref="A29:A65"/>
    <mergeCell ref="A70:B70"/>
    <mergeCell ref="J79:K79"/>
    <mergeCell ref="J80:K80"/>
    <mergeCell ref="J84:K84"/>
    <mergeCell ref="J85:K85"/>
    <mergeCell ref="J87:K87"/>
    <mergeCell ref="J88:K88"/>
    <mergeCell ref="J89:K89"/>
    <mergeCell ref="J91:K91"/>
    <mergeCell ref="A95:H119"/>
  </mergeCells>
  <dataValidations count="4">
    <dataValidation type="list" allowBlank="1" showInputMessage="1" showErrorMessage="1" sqref="E63:E65 D29:D65 D12:D13 D16:D27" xr:uid="{73A384AA-A6DE-4781-AE4B-EDA320B7BF16}">
      <formula1>Variables</formula1>
    </dataValidation>
    <dataValidation type="list" allowBlank="1" showInputMessage="1" showErrorMessage="1" sqref="G29:G63 G12:G13 G16:G18 G25:G27" xr:uid="{6E86F916-E856-41EF-A2B0-0AFD6273E044}">
      <formula1>"Fixed,Variable"</formula1>
    </dataValidation>
    <dataValidation type="list" allowBlank="1" showInputMessage="1" showErrorMessage="1" sqref="E31:F45" xr:uid="{DA0B3D23-3F2E-40FA-B251-079194BE48A7}">
      <formula1>INDIRECT(IFERROR(RIGHT($B31,LEN($B31)-FIND(" ",$B31)),$B31)&amp;"Subs")</formula1>
    </dataValidation>
    <dataValidation type="list" allowBlank="1" showInputMessage="1" showErrorMessage="1" sqref="E29:F30" xr:uid="{D44B23C7-94D4-4F96-AEDC-1BA15CA0B943}">
      <formula1>INDIRECT(IFERROR(RIGHT(#REF!,LEN(#REF!)-FIND(" ",#REF!)),#REF!)&amp;"Subs")</formula1>
    </dataValidation>
  </dataValidations>
  <hyperlinks>
    <hyperlink ref="F3" location="'TITLE PAGE'!A1" display="Back to title page" xr:uid="{EFF7472A-B04C-43D9-BA12-995A1AAE471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FB1AF-B672-49B3-B667-AE22EC3E942B}">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239</v>
      </c>
      <c r="C8" t="s">
        <v>219</v>
      </c>
      <c r="D8" s="27" t="s">
        <v>104</v>
      </c>
      <c r="E8" s="28"/>
      <c r="F8" s="142"/>
      <c r="G8" s="29" t="s">
        <v>105</v>
      </c>
      <c r="H8" s="30"/>
      <c r="I8" s="31"/>
      <c r="J8" s="31"/>
      <c r="K8" s="31"/>
      <c r="L8" s="31"/>
      <c r="M8" s="31"/>
      <c r="N8" s="118">
        <f>('[1]2030 onwards to 2080'!$E$39/5/1000000)*'[1]2030 onwards to 2080'!$H$4</f>
        <v>9.5946544327823388E-3</v>
      </c>
      <c r="O8" s="118">
        <f>('[1]2030 onwards to 2080'!$E$39/5/1000000)*'[1]2030 onwards to 2080'!$H$4</f>
        <v>9.5946544327823388E-3</v>
      </c>
      <c r="P8" s="118">
        <f>('[1]2030 onwards to 2080'!$E$39/5/1000000)*'[1]2030 onwards to 2080'!$H$4</f>
        <v>9.5946544327823388E-3</v>
      </c>
      <c r="Q8" s="118">
        <f>('[1]2030 onwards to 2080'!$E$39/5/1000000)*'[1]2030 onwards to 2080'!$H$4</f>
        <v>9.5946544327823388E-3</v>
      </c>
      <c r="R8" s="118">
        <f>('[1]2030 onwards to 2080'!$E$39/5/1000000)*'[1]2030 onwards to 2080'!$H$4</f>
        <v>9.5946544327823388E-3</v>
      </c>
      <c r="S8" s="118">
        <f>('[1]2030 onwards to 2080'!$J$39/5/1000000)*'[1]2030 onwards to 2080'!$H$4</f>
        <v>8.9230286224875766E-3</v>
      </c>
      <c r="T8" s="118">
        <f>('[1]2030 onwards to 2080'!$J$39/5/1000000)*'[1]2030 onwards to 2080'!$H$4</f>
        <v>8.9230286224875766E-3</v>
      </c>
      <c r="U8" s="118">
        <f>('[1]2030 onwards to 2080'!$J$39/5/1000000)*'[1]2030 onwards to 2080'!$H$4</f>
        <v>8.9230286224875766E-3</v>
      </c>
      <c r="V8" s="118">
        <f>('[1]2030 onwards to 2080'!$J$39/5/1000000)*'[1]2030 onwards to 2080'!$H$4</f>
        <v>8.9230286224875766E-3</v>
      </c>
      <c r="W8" s="118">
        <f>('[1]2030 onwards to 2080'!$J$39/5/1000000)*'[1]2030 onwards to 2080'!$H$4</f>
        <v>8.9230286224875766E-3</v>
      </c>
      <c r="X8" s="118">
        <f>('[1]2030 onwards to 2080'!$P$39/5/1000000)*'[1]2030 onwards to 2080'!$H$4</f>
        <v>8.298416618913446E-3</v>
      </c>
      <c r="Y8" s="118">
        <f>('[1]2030 onwards to 2080'!$P$39/5/1000000)*'[1]2030 onwards to 2080'!$H$4</f>
        <v>8.298416618913446E-3</v>
      </c>
      <c r="Z8" s="118">
        <f>('[1]2030 onwards to 2080'!$P$39/5/1000000)*'[1]2030 onwards to 2080'!$H$4</f>
        <v>8.298416618913446E-3</v>
      </c>
      <c r="AA8" s="118">
        <f>('[1]2030 onwards to 2080'!$P$39/5/1000000)*'[1]2030 onwards to 2080'!$H$4</f>
        <v>8.298416618913446E-3</v>
      </c>
      <c r="AB8" s="118">
        <f>('[1]2030 onwards to 2080'!$P$39/5/1000000)*'[1]2030 onwards to 2080'!$H$4</f>
        <v>8.298416618913446E-3</v>
      </c>
      <c r="AC8" s="118">
        <f>('[1]2030 onwards to 2080'!$V$39/5/1000000)*'[1]2030 onwards to 2080'!$H$4</f>
        <v>7.8834957879677734E-3</v>
      </c>
      <c r="AD8" s="118">
        <f>('[1]2030 onwards to 2080'!$V$39/5/1000000)*'[1]2030 onwards to 2080'!$H$4</f>
        <v>7.8834957879677734E-3</v>
      </c>
      <c r="AE8" s="118">
        <f>('[1]2030 onwards to 2080'!$V$39/5/1000000)*'[1]2030 onwards to 2080'!$H$4</f>
        <v>7.8834957879677734E-3</v>
      </c>
      <c r="AF8" s="118">
        <f>('[1]2030 onwards to 2080'!$V$39/5/1000000)*'[1]2030 onwards to 2080'!$H$4</f>
        <v>7.8834957879677734E-3</v>
      </c>
      <c r="AG8" s="118">
        <f>('[1]2030 onwards to 2080'!$V$39/5/1000000)*'[1]2030 onwards to 2080'!$H$4</f>
        <v>7.8834957879677734E-3</v>
      </c>
      <c r="AH8" s="118">
        <f>('[1]2030 onwards to 2080'!$AB$39/5/1000000)*'[1]2030 onwards to 2080'!$H$4</f>
        <v>7.5681559564490615E-3</v>
      </c>
      <c r="AI8" s="118">
        <f>('[1]2030 onwards to 2080'!$AB$39/5/1000000)*'[1]2030 onwards to 2080'!$H$4</f>
        <v>7.5681559564490615E-3</v>
      </c>
      <c r="AJ8" s="118">
        <f>('[1]2030 onwards to 2080'!$AB$39/5/1000000)*'[1]2030 onwards to 2080'!$H$4</f>
        <v>7.5681559564490615E-3</v>
      </c>
      <c r="AK8" s="118">
        <f>('[1]2030 onwards to 2080'!$AB$39/5/1000000)*'[1]2030 onwards to 2080'!$H$4</f>
        <v>7.5681559564490615E-3</v>
      </c>
      <c r="AL8" s="118">
        <f>('[1]2030 onwards to 2080'!$AB$39/5/1000000)*'[1]2030 onwards to 2080'!$H$4</f>
        <v>7.5681559564490615E-3</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9.2701975195964639E-3</v>
      </c>
      <c r="O14" s="41">
        <f t="shared" ref="O14:BZ14" si="3">IF((O8+O9)*O11&lt;&gt;0,(O8+O9)*O11,"")</f>
        <v>9.2701975195964639E-3</v>
      </c>
      <c r="P14" s="41">
        <f t="shared" si="3"/>
        <v>9.2701975195964639E-3</v>
      </c>
      <c r="Q14" s="41">
        <f t="shared" si="3"/>
        <v>9.2701975195964639E-3</v>
      </c>
      <c r="R14" s="41">
        <f>IF((R8+R9)*R11&lt;&gt;0,(R8+R9)*R11,"")</f>
        <v>9.2701975195964639E-3</v>
      </c>
      <c r="S14" s="41">
        <f t="shared" si="3"/>
        <v>8.6212836932247124E-3</v>
      </c>
      <c r="T14" s="41">
        <f t="shared" si="3"/>
        <v>8.6212836932247124E-3</v>
      </c>
      <c r="U14" s="41">
        <f>IF((U8+U9)*U11&lt;&gt;0,(U8+U9)*U11,"")</f>
        <v>8.6212836932247124E-3</v>
      </c>
      <c r="V14" s="41">
        <f t="shared" si="3"/>
        <v>8.6212836932247124E-3</v>
      </c>
      <c r="W14" s="41">
        <f t="shared" si="3"/>
        <v>8.6212836932247124E-3</v>
      </c>
      <c r="X14" s="41">
        <f t="shared" si="3"/>
        <v>8.0177938346989823E-3</v>
      </c>
      <c r="Y14" s="41">
        <f t="shared" si="3"/>
        <v>8.0177938346989823E-3</v>
      </c>
      <c r="Z14" s="41">
        <f t="shared" si="3"/>
        <v>8.0177938346989823E-3</v>
      </c>
      <c r="AA14" s="41">
        <f t="shared" si="3"/>
        <v>8.0177938346989823E-3</v>
      </c>
      <c r="AB14" s="41">
        <f t="shared" si="3"/>
        <v>8.0177938346989823E-3</v>
      </c>
      <c r="AC14" s="41">
        <f t="shared" si="3"/>
        <v>7.6169041429640328E-3</v>
      </c>
      <c r="AD14" s="41">
        <f t="shared" si="3"/>
        <v>7.6169041429640328E-3</v>
      </c>
      <c r="AE14" s="41">
        <f t="shared" si="3"/>
        <v>7.6169041429640328E-3</v>
      </c>
      <c r="AF14" s="41">
        <f t="shared" si="3"/>
        <v>7.6169041429640328E-3</v>
      </c>
      <c r="AG14" s="41">
        <f t="shared" si="3"/>
        <v>7.6169041429640328E-3</v>
      </c>
      <c r="AH14" s="41">
        <f t="shared" si="3"/>
        <v>7.3122279772454704E-3</v>
      </c>
      <c r="AI14" s="41">
        <f t="shared" si="3"/>
        <v>7.3122279772454704E-3</v>
      </c>
      <c r="AJ14" s="41">
        <f t="shared" si="3"/>
        <v>7.3122279772454704E-3</v>
      </c>
      <c r="AK14" s="41">
        <f t="shared" si="3"/>
        <v>7.3122279772454704E-3</v>
      </c>
      <c r="AL14" s="41">
        <f t="shared" si="3"/>
        <v>7.3122279772454704E-3</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0.20419203583864839</v>
      </c>
      <c r="I15" s="164"/>
      <c r="J15" s="164"/>
      <c r="K15" s="164"/>
      <c r="L15" s="165"/>
    </row>
    <row r="16" spans="1:93" s="43" customFormat="1" ht="15.75" thickBot="1" x14ac:dyDescent="0.25">
      <c r="A16" s="44"/>
      <c r="B16" s="45"/>
      <c r="C16" s="45"/>
      <c r="D16" s="46"/>
      <c r="E16" s="45"/>
      <c r="F16" s="45"/>
      <c r="G16" s="45"/>
      <c r="H16" s="47">
        <f>H15</f>
        <v>0.20419203583864839</v>
      </c>
      <c r="I16" s="48"/>
    </row>
    <row r="17" spans="1:93" s="43" customFormat="1" ht="15.75" thickBot="1" x14ac:dyDescent="0.25">
      <c r="A17" s="44"/>
      <c r="B17" s="45"/>
      <c r="C17" s="45"/>
      <c r="D17" s="46"/>
      <c r="E17" s="45"/>
      <c r="F17" s="45"/>
      <c r="G17" s="45"/>
      <c r="H17" s="163">
        <f>IF(SUM($M$14:$AL$14)&lt;&gt;0,SUM($M$14:$AL$14),"")</f>
        <v>0.20419203583864839</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0.20419203583864839</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6:K86"/>
    <mergeCell ref="A5:B5"/>
    <mergeCell ref="A7:A15"/>
    <mergeCell ref="H15:L15"/>
    <mergeCell ref="H17:L17"/>
    <mergeCell ref="A27:B27"/>
    <mergeCell ref="A29:A65"/>
    <mergeCell ref="A70:B70"/>
    <mergeCell ref="J79:K79"/>
    <mergeCell ref="J80:K80"/>
    <mergeCell ref="J84:K84"/>
    <mergeCell ref="J85:K85"/>
    <mergeCell ref="J87:K87"/>
    <mergeCell ref="J88:K88"/>
    <mergeCell ref="J89:K89"/>
    <mergeCell ref="J91:K91"/>
    <mergeCell ref="A95:H119"/>
  </mergeCells>
  <dataValidations count="4">
    <dataValidation type="list" allowBlank="1" showInputMessage="1" showErrorMessage="1" sqref="E29:F30" xr:uid="{8067AFCC-182A-4331-9EEE-75A94801794E}">
      <formula1>INDIRECT(IFERROR(RIGHT(#REF!,LEN(#REF!)-FIND(" ",#REF!)),#REF!)&amp;"Subs")</formula1>
    </dataValidation>
    <dataValidation type="list" allowBlank="1" showInputMessage="1" showErrorMessage="1" sqref="E31:F45" xr:uid="{A8121773-0907-4920-9A2F-0D879D752552}">
      <formula1>INDIRECT(IFERROR(RIGHT($B31,LEN($B31)-FIND(" ",$B31)),$B31)&amp;"Subs")</formula1>
    </dataValidation>
    <dataValidation type="list" allowBlank="1" showInputMessage="1" showErrorMessage="1" sqref="G29:G63 G12:G13 G16:G18 G25:G27" xr:uid="{38C3636E-41DC-4FB0-ACDC-9486CBD2F368}">
      <formula1>"Fixed,Variable"</formula1>
    </dataValidation>
    <dataValidation type="list" allowBlank="1" showInputMessage="1" showErrorMessage="1" sqref="E63:E65 D29:D65 D12:D13 D16:D27" xr:uid="{358F21B3-1FF7-4E5F-956A-C96769B6B004}">
      <formula1>Variables</formula1>
    </dataValidation>
  </dataValidations>
  <hyperlinks>
    <hyperlink ref="F3" location="'TITLE PAGE'!A1" display="Back to title page" xr:uid="{0AA1737D-1765-4C63-96D9-230A23986A7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5B431-4738-43F0-999E-08D741FB14A6}">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240</v>
      </c>
      <c r="C8" t="s">
        <v>221</v>
      </c>
      <c r="D8" s="27" t="s">
        <v>104</v>
      </c>
      <c r="E8" s="28"/>
      <c r="F8" s="142"/>
      <c r="G8" s="29" t="s">
        <v>105</v>
      </c>
      <c r="H8" s="30"/>
      <c r="I8" s="31"/>
      <c r="J8" s="31"/>
      <c r="K8" s="31"/>
      <c r="L8" s="31"/>
      <c r="M8" s="31"/>
      <c r="N8" s="118">
        <f>('[1]2030 onwards to 2080'!$E$40/5/1000000)*'[1]2030 onwards to 2080'!$H$4</f>
        <v>4.0297548617685829E-2</v>
      </c>
      <c r="O8" s="118">
        <f>('[1]2030 onwards to 2080'!$E$40/5/1000000)*'[1]2030 onwards to 2080'!$H$4</f>
        <v>4.0297548617685829E-2</v>
      </c>
      <c r="P8" s="118">
        <f>('[1]2030 onwards to 2080'!$E$40/5/1000000)*'[1]2030 onwards to 2080'!$H$4</f>
        <v>4.0297548617685829E-2</v>
      </c>
      <c r="Q8" s="118">
        <f>('[1]2030 onwards to 2080'!$E$40/5/1000000)*'[1]2030 onwards to 2080'!$H$4</f>
        <v>4.0297548617685829E-2</v>
      </c>
      <c r="R8" s="118">
        <f>('[1]2030 onwards to 2080'!$E$40/5/1000000)*'[1]2030 onwards to 2080'!$H$4</f>
        <v>4.0297548617685829E-2</v>
      </c>
      <c r="S8" s="118">
        <f>('[1]2030 onwards to 2080'!$J$40/5/1000000)*'[1]2030 onwards to 2080'!$H$4</f>
        <v>3.7476720214447819E-2</v>
      </c>
      <c r="T8" s="118">
        <f>('[1]2030 onwards to 2080'!$J$40/5/1000000)*'[1]2030 onwards to 2080'!$H$4</f>
        <v>3.7476720214447819E-2</v>
      </c>
      <c r="U8" s="118">
        <f>('[1]2030 onwards to 2080'!$J$40/5/1000000)*'[1]2030 onwards to 2080'!$H$4</f>
        <v>3.7476720214447819E-2</v>
      </c>
      <c r="V8" s="118">
        <f>('[1]2030 onwards to 2080'!$J$40/5/1000000)*'[1]2030 onwards to 2080'!$H$4</f>
        <v>3.7476720214447819E-2</v>
      </c>
      <c r="W8" s="118">
        <f>('[1]2030 onwards to 2080'!$J$40/5/1000000)*'[1]2030 onwards to 2080'!$H$4</f>
        <v>3.7476720214447819E-2</v>
      </c>
      <c r="X8" s="118">
        <f>('[1]2030 onwards to 2080'!$P$40/5/1000000)*'[1]2030 onwards to 2080'!$H$4</f>
        <v>3.4853349799436467E-2</v>
      </c>
      <c r="Y8" s="118">
        <f>('[1]2030 onwards to 2080'!$P$40/5/1000000)*'[1]2030 onwards to 2080'!$H$4</f>
        <v>3.4853349799436467E-2</v>
      </c>
      <c r="Z8" s="118">
        <f>('[1]2030 onwards to 2080'!$P$40/5/1000000)*'[1]2030 onwards to 2080'!$H$4</f>
        <v>3.4853349799436467E-2</v>
      </c>
      <c r="AA8" s="118">
        <f>('[1]2030 onwards to 2080'!$P$40/5/1000000)*'[1]2030 onwards to 2080'!$H$4</f>
        <v>3.4853349799436467E-2</v>
      </c>
      <c r="AB8" s="118">
        <f>('[1]2030 onwards to 2080'!$P$40/5/1000000)*'[1]2030 onwards to 2080'!$H$4</f>
        <v>3.4853349799436467E-2</v>
      </c>
      <c r="AC8" s="118">
        <f>('[1]2030 onwards to 2080'!$V$40/5/1000000)*'[1]2030 onwards to 2080'!$H$4</f>
        <v>3.3110682309464644E-2</v>
      </c>
      <c r="AD8" s="118">
        <f>('[1]2030 onwards to 2080'!$V$40/5/1000000)*'[1]2030 onwards to 2080'!$H$4</f>
        <v>3.3110682309464644E-2</v>
      </c>
      <c r="AE8" s="118">
        <f>('[1]2030 onwards to 2080'!$V$40/5/1000000)*'[1]2030 onwards to 2080'!$H$4</f>
        <v>3.3110682309464644E-2</v>
      </c>
      <c r="AF8" s="118">
        <f>('[1]2030 onwards to 2080'!$V$40/5/1000000)*'[1]2030 onwards to 2080'!$H$4</f>
        <v>3.3110682309464644E-2</v>
      </c>
      <c r="AG8" s="118">
        <f>('[1]2030 onwards to 2080'!$V$40/5/1000000)*'[1]2030 onwards to 2080'!$H$4</f>
        <v>3.3110682309464644E-2</v>
      </c>
      <c r="AH8" s="118">
        <f>('[1]2030 onwards to 2080'!$AB$40/5/1000000)*'[1]2030 onwards to 2080'!$H$4</f>
        <v>3.1786255017086061E-2</v>
      </c>
      <c r="AI8" s="118">
        <f>('[1]2030 onwards to 2080'!$AB$40/5/1000000)*'[1]2030 onwards to 2080'!$H$4</f>
        <v>3.1786255017086061E-2</v>
      </c>
      <c r="AJ8" s="118">
        <f>('[1]2030 onwards to 2080'!$AB$40/5/1000000)*'[1]2030 onwards to 2080'!$H$4</f>
        <v>3.1786255017086061E-2</v>
      </c>
      <c r="AK8" s="118">
        <f>('[1]2030 onwards to 2080'!$AB$40/5/1000000)*'[1]2030 onwards to 2080'!$H$4</f>
        <v>3.1786255017086061E-2</v>
      </c>
      <c r="AL8" s="118">
        <f>('[1]2030 onwards to 2080'!$AB$40/5/1000000)*'[1]2030 onwards to 2080'!$H$4</f>
        <v>3.1786255017086061E-2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3.8934829582305153E-2</v>
      </c>
      <c r="O14" s="41">
        <f t="shared" ref="O14:BZ14" si="3">IF((O8+O9)*O11&lt;&gt;0,(O8+O9)*O11,"")</f>
        <v>3.8934829582305153E-2</v>
      </c>
      <c r="P14" s="41">
        <f t="shared" si="3"/>
        <v>3.8934829582305153E-2</v>
      </c>
      <c r="Q14" s="41">
        <f t="shared" si="3"/>
        <v>3.8934829582305153E-2</v>
      </c>
      <c r="R14" s="41">
        <f>IF((R8+R9)*R11&lt;&gt;0,(R8+R9)*R11,"")</f>
        <v>3.8934829582305153E-2</v>
      </c>
      <c r="S14" s="41">
        <f t="shared" si="3"/>
        <v>3.6209391511543787E-2</v>
      </c>
      <c r="T14" s="41">
        <f t="shared" si="3"/>
        <v>3.6209391511543787E-2</v>
      </c>
      <c r="U14" s="41">
        <f>IF((U8+U9)*U11&lt;&gt;0,(U8+U9)*U11,"")</f>
        <v>3.6209391511543787E-2</v>
      </c>
      <c r="V14" s="41">
        <f t="shared" si="3"/>
        <v>3.6209391511543787E-2</v>
      </c>
      <c r="W14" s="41">
        <f t="shared" si="3"/>
        <v>3.6209391511543787E-2</v>
      </c>
      <c r="X14" s="41">
        <f t="shared" si="3"/>
        <v>3.3674734105735717E-2</v>
      </c>
      <c r="Y14" s="41">
        <f t="shared" si="3"/>
        <v>3.3674734105735717E-2</v>
      </c>
      <c r="Z14" s="41">
        <f t="shared" si="3"/>
        <v>3.3674734105735717E-2</v>
      </c>
      <c r="AA14" s="41">
        <f t="shared" si="3"/>
        <v>3.3674734105735717E-2</v>
      </c>
      <c r="AB14" s="41">
        <f t="shared" si="3"/>
        <v>3.3674734105735717E-2</v>
      </c>
      <c r="AC14" s="41">
        <f t="shared" si="3"/>
        <v>3.1990997400448931E-2</v>
      </c>
      <c r="AD14" s="41">
        <f t="shared" si="3"/>
        <v>3.1990997400448931E-2</v>
      </c>
      <c r="AE14" s="41">
        <f t="shared" si="3"/>
        <v>3.1990997400448931E-2</v>
      </c>
      <c r="AF14" s="41">
        <f t="shared" si="3"/>
        <v>3.1990997400448931E-2</v>
      </c>
      <c r="AG14" s="41">
        <f t="shared" si="3"/>
        <v>3.1990997400448931E-2</v>
      </c>
      <c r="AH14" s="41">
        <f t="shared" si="3"/>
        <v>3.0711357504430978E-2</v>
      </c>
      <c r="AI14" s="41">
        <f t="shared" si="3"/>
        <v>3.0711357504430978E-2</v>
      </c>
      <c r="AJ14" s="41">
        <f t="shared" si="3"/>
        <v>3.0711357504430978E-2</v>
      </c>
      <c r="AK14" s="41">
        <f t="shared" si="3"/>
        <v>3.0711357504430978E-2</v>
      </c>
      <c r="AL14" s="41">
        <f t="shared" si="3"/>
        <v>3.0711357504430978E-2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0.85760655052232315</v>
      </c>
      <c r="I15" s="164"/>
      <c r="J15" s="164"/>
      <c r="K15" s="164"/>
      <c r="L15" s="165"/>
    </row>
    <row r="16" spans="1:93" s="43" customFormat="1" ht="15.75" thickBot="1" x14ac:dyDescent="0.25">
      <c r="A16" s="44"/>
      <c r="B16" s="45"/>
      <c r="C16" s="45"/>
      <c r="D16" s="46"/>
      <c r="E16" s="45"/>
      <c r="F16" s="45"/>
      <c r="G16" s="45"/>
      <c r="H16" s="47">
        <f>H15</f>
        <v>0.85760655052232315</v>
      </c>
      <c r="I16" s="48"/>
    </row>
    <row r="17" spans="1:93" s="43" customFormat="1" ht="15.75" thickBot="1" x14ac:dyDescent="0.25">
      <c r="A17" s="44"/>
      <c r="B17" s="45"/>
      <c r="C17" s="45"/>
      <c r="D17" s="46"/>
      <c r="E17" s="45"/>
      <c r="F17" s="45"/>
      <c r="G17" s="45"/>
      <c r="H17" s="163">
        <f>IF(SUM($M$14:$AL$14)&lt;&gt;0,SUM($M$14:$AL$14),"")</f>
        <v>0.85760655052232315</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0.85760655052232315</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6:K86"/>
    <mergeCell ref="A5:B5"/>
    <mergeCell ref="A7:A15"/>
    <mergeCell ref="H15:L15"/>
    <mergeCell ref="H17:L17"/>
    <mergeCell ref="A27:B27"/>
    <mergeCell ref="A29:A65"/>
    <mergeCell ref="A70:B70"/>
    <mergeCell ref="J79:K79"/>
    <mergeCell ref="J80:K80"/>
    <mergeCell ref="J84:K84"/>
    <mergeCell ref="J85:K85"/>
    <mergeCell ref="J87:K87"/>
    <mergeCell ref="J88:K88"/>
    <mergeCell ref="J89:K89"/>
    <mergeCell ref="J91:K91"/>
    <mergeCell ref="A95:H119"/>
  </mergeCells>
  <dataValidations count="4">
    <dataValidation type="list" allowBlank="1" showInputMessage="1" showErrorMessage="1" sqref="E63:E65 D29:D65 D12:D13 D16:D27" xr:uid="{5DBC0DE0-94B0-4CDA-A9E5-497449A13E40}">
      <formula1>Variables</formula1>
    </dataValidation>
    <dataValidation type="list" allowBlank="1" showInputMessage="1" showErrorMessage="1" sqref="G29:G63 G12:G13 G16:G18 G25:G27" xr:uid="{810ADF68-EAF7-4AAD-A5A8-A1EC00FCE681}">
      <formula1>"Fixed,Variable"</formula1>
    </dataValidation>
    <dataValidation type="list" allowBlank="1" showInputMessage="1" showErrorMessage="1" sqref="E31:F45" xr:uid="{2986CC47-BB96-4DF7-9999-40CC6353CD4B}">
      <formula1>INDIRECT(IFERROR(RIGHT($B31,LEN($B31)-FIND(" ",$B31)),$B31)&amp;"Subs")</formula1>
    </dataValidation>
    <dataValidation type="list" allowBlank="1" showInputMessage="1" showErrorMessage="1" sqref="E29:F30" xr:uid="{100E2785-59CA-4DF6-8EF5-520E5D64DA9A}">
      <formula1>INDIRECT(IFERROR(RIGHT(#REF!,LEN(#REF!)-FIND(" ",#REF!)),#REF!)&amp;"Subs")</formula1>
    </dataValidation>
  </dataValidations>
  <hyperlinks>
    <hyperlink ref="F3" location="'TITLE PAGE'!A1" display="Back to title page" xr:uid="{87F9A8C0-5B4F-4059-82DA-04B07D7FB4DB}"/>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9A463-0D82-4B73-8C1F-12CA31C1D94D}">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241</v>
      </c>
      <c r="C8" t="s">
        <v>223</v>
      </c>
      <c r="D8" s="27" t="s">
        <v>104</v>
      </c>
      <c r="E8" s="28"/>
      <c r="F8" s="142"/>
      <c r="G8" s="29" t="s">
        <v>105</v>
      </c>
      <c r="H8" s="30"/>
      <c r="I8" s="31"/>
      <c r="J8" s="31"/>
      <c r="K8" s="31"/>
      <c r="L8" s="31"/>
      <c r="M8" s="31"/>
      <c r="N8" s="118">
        <f>('[1]2030 onwards to 2080'!$E$41/5/1000000)*'[1]2030 onwards to 2080'!$H$4</f>
        <v>0</v>
      </c>
      <c r="O8" s="118">
        <f>('[1]2030 onwards to 2080'!$E$41/5/1000000)*'[1]2030 onwards to 2080'!$H$4</f>
        <v>0</v>
      </c>
      <c r="P8" s="118">
        <f>('[1]2030 onwards to 2080'!$E$41/5/1000000)*'[1]2030 onwards to 2080'!$H$4</f>
        <v>0</v>
      </c>
      <c r="Q8" s="118">
        <f>('[1]2030 onwards to 2080'!$E$41/5/1000000)*'[1]2030 onwards to 2080'!$H$4</f>
        <v>0</v>
      </c>
      <c r="R8" s="118">
        <f>('[1]2030 onwards to 2080'!$E$41/5/1000000)*'[1]2030 onwards to 2080'!$H$4</f>
        <v>0</v>
      </c>
      <c r="S8" s="118">
        <f>('[1]2030 onwards to 2080'!$J$41/5/1000000)*'[1]2030 onwards to 2080'!$H$4</f>
        <v>0</v>
      </c>
      <c r="T8" s="118">
        <f>('[1]2030 onwards to 2080'!$J$41/5/1000000)*'[1]2030 onwards to 2080'!$H$4</f>
        <v>0</v>
      </c>
      <c r="U8" s="118">
        <f>('[1]2030 onwards to 2080'!$J$41/5/1000000)*'[1]2030 onwards to 2080'!$H$4</f>
        <v>0</v>
      </c>
      <c r="V8" s="118">
        <f>('[1]2030 onwards to 2080'!$J$41/5/1000000)*'[1]2030 onwards to 2080'!$H$4</f>
        <v>0</v>
      </c>
      <c r="W8" s="118">
        <f>('[1]2030 onwards to 2080'!$J$41/5/1000000)*'[1]2030 onwards to 2080'!$H$4</f>
        <v>0</v>
      </c>
      <c r="X8" s="118">
        <f>('[1]2030 onwards to 2080'!$P$41/5/1000000)*'[1]2030 onwards to 2080'!$H$4</f>
        <v>0</v>
      </c>
      <c r="Y8" s="118">
        <f>('[1]2030 onwards to 2080'!$P$41/5/1000000)*'[1]2030 onwards to 2080'!$H$4</f>
        <v>0</v>
      </c>
      <c r="Z8" s="118">
        <f>('[1]2030 onwards to 2080'!$P$41/5/1000000)*'[1]2030 onwards to 2080'!$H$4</f>
        <v>0</v>
      </c>
      <c r="AA8" s="118">
        <f>('[1]2030 onwards to 2080'!$P$41/5/1000000)*'[1]2030 onwards to 2080'!$H$4</f>
        <v>0</v>
      </c>
      <c r="AB8" s="118">
        <f>('[1]2030 onwards to 2080'!$P$41/5/1000000)*'[1]2030 onwards to 2080'!$H$4</f>
        <v>0</v>
      </c>
      <c r="AC8" s="118">
        <f>('[1]2030 onwards to 2080'!$V$41/5/1000000)*'[1]2030 onwards to 2080'!$H$4</f>
        <v>0</v>
      </c>
      <c r="AD8" s="118">
        <f>('[1]2030 onwards to 2080'!$V$41/5/1000000)*'[1]2030 onwards to 2080'!$H$4</f>
        <v>0</v>
      </c>
      <c r="AE8" s="118">
        <f>('[1]2030 onwards to 2080'!$V$41/5/1000000)*'[1]2030 onwards to 2080'!$H$4</f>
        <v>0</v>
      </c>
      <c r="AF8" s="118">
        <f>('[1]2030 onwards to 2080'!$V$41/5/1000000)*'[1]2030 onwards to 2080'!$H$4</f>
        <v>0</v>
      </c>
      <c r="AG8" s="118">
        <f>('[1]2030 onwards to 2080'!$V$41/5/1000000)*'[1]2030 onwards to 2080'!$H$4</f>
        <v>0</v>
      </c>
      <c r="AH8" s="118">
        <f>('[1]2030 onwards to 2080'!$AB$41/5/1000000)*'[1]2030 onwards to 2080'!$H$4</f>
        <v>0</v>
      </c>
      <c r="AI8" s="118">
        <f>('[1]2030 onwards to 2080'!$AB$41/5/1000000)*'[1]2030 onwards to 2080'!$H$4</f>
        <v>0</v>
      </c>
      <c r="AJ8" s="118">
        <f>('[1]2030 onwards to 2080'!$AB$41/5/1000000)*'[1]2030 onwards to 2080'!$H$4</f>
        <v>0</v>
      </c>
      <c r="AK8" s="118">
        <f>('[1]2030 onwards to 2080'!$AB$41/5/1000000)*'[1]2030 onwards to 2080'!$H$4</f>
        <v>0</v>
      </c>
      <c r="AL8" s="118">
        <f>('[1]2030 onwards to 2080'!$AB$41/5/1000000)*'[1]2030 onwards to 2080'!$H$4</f>
        <v>0</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t="str">
        <f>IF((N8+N9)*N11&lt;&gt;0,(N8+N9)*N11,"")</f>
        <v/>
      </c>
      <c r="O14" s="41" t="str">
        <f t="shared" ref="O14:BZ14" si="3">IF((O8+O9)*O11&lt;&gt;0,(O8+O9)*O11,"")</f>
        <v/>
      </c>
      <c r="P14" s="41" t="str">
        <f t="shared" si="3"/>
        <v/>
      </c>
      <c r="Q14" s="41" t="str">
        <f t="shared" si="3"/>
        <v/>
      </c>
      <c r="R14" s="41" t="str">
        <f>IF((R8+R9)*R11&lt;&gt;0,(R8+R9)*R11,"")</f>
        <v/>
      </c>
      <c r="S14" s="41" t="str">
        <f t="shared" si="3"/>
        <v/>
      </c>
      <c r="T14" s="41" t="str">
        <f t="shared" si="3"/>
        <v/>
      </c>
      <c r="U14" s="41" t="str">
        <f>IF((U8+U9)*U11&lt;&gt;0,(U8+U9)*U11,"")</f>
        <v/>
      </c>
      <c r="V14" s="41" t="str">
        <f t="shared" si="3"/>
        <v/>
      </c>
      <c r="W14" s="41" t="str">
        <f t="shared" si="3"/>
        <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t="str">
        <f>IF(SUM($M$14:$CO$14)&lt;&gt;0,SUM($M$14:$CO$14),"")</f>
        <v/>
      </c>
      <c r="I15" s="164"/>
      <c r="J15" s="164"/>
      <c r="K15" s="164"/>
      <c r="L15" s="165"/>
    </row>
    <row r="16" spans="1:93" s="43" customFormat="1" ht="15.75" thickBot="1" x14ac:dyDescent="0.25">
      <c r="A16" s="44"/>
      <c r="B16" s="45"/>
      <c r="C16" s="45"/>
      <c r="D16" s="46"/>
      <c r="E16" s="45"/>
      <c r="F16" s="45"/>
      <c r="G16" s="45"/>
      <c r="H16" s="47" t="str">
        <f>H15</f>
        <v/>
      </c>
      <c r="I16" s="48"/>
    </row>
    <row r="17" spans="1:93" s="43" customFormat="1" ht="15.75" thickBot="1" x14ac:dyDescent="0.25">
      <c r="A17" s="44"/>
      <c r="B17" s="45"/>
      <c r="C17" s="45"/>
      <c r="D17" s="46"/>
      <c r="E17" s="45"/>
      <c r="F17" s="45"/>
      <c r="G17" s="45"/>
      <c r="H17" s="163" t="str">
        <f>IF(SUM($M$14:$AL$14)&lt;&gt;0,SUM($M$14:$AL$14),"")</f>
        <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t="str">
        <f>H17</f>
        <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6:K86"/>
    <mergeCell ref="A5:B5"/>
    <mergeCell ref="A7:A15"/>
    <mergeCell ref="H15:L15"/>
    <mergeCell ref="H17:L17"/>
    <mergeCell ref="A27:B27"/>
    <mergeCell ref="A29:A65"/>
    <mergeCell ref="A70:B70"/>
    <mergeCell ref="J79:K79"/>
    <mergeCell ref="J80:K80"/>
    <mergeCell ref="J84:K84"/>
    <mergeCell ref="J85:K85"/>
    <mergeCell ref="J87:K87"/>
    <mergeCell ref="J88:K88"/>
    <mergeCell ref="J89:K89"/>
    <mergeCell ref="J91:K91"/>
    <mergeCell ref="A95:H119"/>
  </mergeCells>
  <dataValidations count="4">
    <dataValidation type="list" allowBlank="1" showInputMessage="1" showErrorMessage="1" sqref="E29:F30" xr:uid="{B02FC8CA-10BC-4750-BEBD-3E879226B4F8}">
      <formula1>INDIRECT(IFERROR(RIGHT(#REF!,LEN(#REF!)-FIND(" ",#REF!)),#REF!)&amp;"Subs")</formula1>
    </dataValidation>
    <dataValidation type="list" allowBlank="1" showInputMessage="1" showErrorMessage="1" sqref="E31:F45" xr:uid="{3EBF6B60-DBDF-4E7D-9EF1-5EC7213CA693}">
      <formula1>INDIRECT(IFERROR(RIGHT($B31,LEN($B31)-FIND(" ",$B31)),$B31)&amp;"Subs")</formula1>
    </dataValidation>
    <dataValidation type="list" allowBlank="1" showInputMessage="1" showErrorMessage="1" sqref="G29:G63 G12:G13 G16:G18 G25:G27" xr:uid="{2BED1437-7241-42BD-A437-0282C6059F6C}">
      <formula1>"Fixed,Variable"</formula1>
    </dataValidation>
    <dataValidation type="list" allowBlank="1" showInputMessage="1" showErrorMessage="1" sqref="E63:E65 D29:D65 D12:D13 D16:D27" xr:uid="{4F320E13-FD07-470D-A3F1-FABB9FF64278}">
      <formula1>Variables</formula1>
    </dataValidation>
  </dataValidations>
  <hyperlinks>
    <hyperlink ref="F3" location="'TITLE PAGE'!A1" display="Back to title page" xr:uid="{4966463E-5B8F-47CB-8FBB-2ADEDE47CCD2}"/>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CD1B2-D81F-419B-B44C-6B1C4B8A6F2D}">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242</v>
      </c>
      <c r="C8" t="s">
        <v>210</v>
      </c>
      <c r="D8" s="27" t="s">
        <v>104</v>
      </c>
      <c r="E8" s="28"/>
      <c r="F8" s="142"/>
      <c r="G8" s="29" t="s">
        <v>105</v>
      </c>
      <c r="H8" s="30"/>
      <c r="I8" s="31"/>
      <c r="J8" s="31"/>
      <c r="K8" s="31"/>
      <c r="L8" s="31"/>
      <c r="M8" s="31"/>
      <c r="N8" s="118">
        <f>('[1]2030 onwards to 2080'!$E$42/5/1000000)*'[1]2030 onwards to 2080'!$H$4</f>
        <v>0.28783963298347021</v>
      </c>
      <c r="O8" s="118">
        <f>('[1]2030 onwards to 2080'!$E$42/5/1000000)*'[1]2030 onwards to 2080'!$H$4</f>
        <v>0.28783963298347021</v>
      </c>
      <c r="P8" s="118">
        <f>('[1]2030 onwards to 2080'!$E$42/5/1000000)*'[1]2030 onwards to 2080'!$H$4</f>
        <v>0.28783963298347021</v>
      </c>
      <c r="Q8" s="118">
        <f>('[1]2030 onwards to 2080'!$E$42/5/1000000)*'[1]2030 onwards to 2080'!$H$4</f>
        <v>0.28783963298347021</v>
      </c>
      <c r="R8" s="118">
        <f>('[1]2030 onwards to 2080'!$E$42/5/1000000)*'[1]2030 onwards to 2080'!$H$4</f>
        <v>0.28783963298347021</v>
      </c>
      <c r="S8" s="118">
        <f>('[1]2030 onwards to 2080'!$J$42/5/1000000)*'[1]2030 onwards to 2080'!$H$4</f>
        <v>0.26769085867462727</v>
      </c>
      <c r="T8" s="118">
        <f>('[1]2030 onwards to 2080'!$J$42/5/1000000)*'[1]2030 onwards to 2080'!$H$4</f>
        <v>0.26769085867462727</v>
      </c>
      <c r="U8" s="118">
        <f>('[1]2030 onwards to 2080'!$J$42/5/1000000)*'[1]2030 onwards to 2080'!$H$4</f>
        <v>0.26769085867462727</v>
      </c>
      <c r="V8" s="118">
        <f>('[1]2030 onwards to 2080'!$J$42/5/1000000)*'[1]2030 onwards to 2080'!$H$4</f>
        <v>0.26769085867462727</v>
      </c>
      <c r="W8" s="118">
        <f>('[1]2030 onwards to 2080'!$J$42/5/1000000)*'[1]2030 onwards to 2080'!$H$4</f>
        <v>0.26769085867462727</v>
      </c>
      <c r="X8" s="118">
        <f>('[1]2030 onwards to 2080'!$P$42/5/1000000)*'[1]2030 onwards to 2080'!$H$4</f>
        <v>0.24895249856740337</v>
      </c>
      <c r="Y8" s="118">
        <f>('[1]2030 onwards to 2080'!$P$42/5/1000000)*'[1]2030 onwards to 2080'!$H$4</f>
        <v>0.24895249856740337</v>
      </c>
      <c r="Z8" s="118">
        <f>('[1]2030 onwards to 2080'!$P$42/5/1000000)*'[1]2030 onwards to 2080'!$H$4</f>
        <v>0.24895249856740337</v>
      </c>
      <c r="AA8" s="118">
        <f>('[1]2030 onwards to 2080'!$P$42/5/1000000)*'[1]2030 onwards to 2080'!$H$4</f>
        <v>0.24895249856740337</v>
      </c>
      <c r="AB8" s="118">
        <f>('[1]2030 onwards to 2080'!$P$42/5/1000000)*'[1]2030 onwards to 2080'!$H$4</f>
        <v>0.24895249856740337</v>
      </c>
      <c r="AC8" s="118">
        <f>('[1]2030 onwards to 2080'!$V$42/5/1000000)*'[1]2030 onwards to 2080'!$H$4</f>
        <v>0.23650487363903319</v>
      </c>
      <c r="AD8" s="118">
        <f>('[1]2030 onwards to 2080'!$V$42/5/1000000)*'[1]2030 onwards to 2080'!$H$4</f>
        <v>0.23650487363903319</v>
      </c>
      <c r="AE8" s="118">
        <f>('[1]2030 onwards to 2080'!$V$42/5/1000000)*'[1]2030 onwards to 2080'!$H$4</f>
        <v>0.23650487363903319</v>
      </c>
      <c r="AF8" s="118">
        <f>('[1]2030 onwards to 2080'!$V$42/5/1000000)*'[1]2030 onwards to 2080'!$H$4</f>
        <v>0.23650487363903319</v>
      </c>
      <c r="AG8" s="118">
        <f>('[1]2030 onwards to 2080'!$V$42/5/1000000)*'[1]2030 onwards to 2080'!$H$4</f>
        <v>0.23650487363903319</v>
      </c>
      <c r="AH8" s="118">
        <f>('[1]2030 onwards to 2080'!$AB$42/5/1000000)*'[1]2030 onwards to 2080'!$H$4</f>
        <v>0.22704467869347189</v>
      </c>
      <c r="AI8" s="118">
        <f>('[1]2030 onwards to 2080'!$AB$42/5/1000000)*'[1]2030 onwards to 2080'!$H$4</f>
        <v>0.22704467869347189</v>
      </c>
      <c r="AJ8" s="118">
        <f>('[1]2030 onwards to 2080'!$AB$42/5/1000000)*'[1]2030 onwards to 2080'!$H$4</f>
        <v>0.22704467869347189</v>
      </c>
      <c r="AK8" s="118">
        <f>('[1]2030 onwards to 2080'!$AB$42/5/1000000)*'[1]2030 onwards to 2080'!$H$4</f>
        <v>0.22704467869347189</v>
      </c>
      <c r="AL8" s="118">
        <f>('[1]2030 onwards to 2080'!$AB$42/5/1000000)*'[1]2030 onwards to 2080'!$H$4</f>
        <v>0.22704467869347189</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0.27810592558789393</v>
      </c>
      <c r="O14" s="41">
        <f t="shared" ref="O14:BZ14" si="3">IF((O8+O9)*O11&lt;&gt;0,(O8+O9)*O11,"")</f>
        <v>0.27810592558789393</v>
      </c>
      <c r="P14" s="41">
        <f t="shared" si="3"/>
        <v>0.27810592558789393</v>
      </c>
      <c r="Q14" s="41">
        <f t="shared" si="3"/>
        <v>0.27810592558789393</v>
      </c>
      <c r="R14" s="41">
        <f>IF((R8+R9)*R11&lt;&gt;0,(R8+R9)*R11,"")</f>
        <v>0.27810592558789393</v>
      </c>
      <c r="S14" s="41">
        <f t="shared" si="3"/>
        <v>0.25863851079674133</v>
      </c>
      <c r="T14" s="41">
        <f t="shared" si="3"/>
        <v>0.25863851079674133</v>
      </c>
      <c r="U14" s="41">
        <f>IF((U8+U9)*U11&lt;&gt;0,(U8+U9)*U11,"")</f>
        <v>0.25863851079674133</v>
      </c>
      <c r="V14" s="41">
        <f t="shared" si="3"/>
        <v>0.25863851079674133</v>
      </c>
      <c r="W14" s="41">
        <f t="shared" si="3"/>
        <v>0.25863851079674133</v>
      </c>
      <c r="X14" s="41">
        <f t="shared" si="3"/>
        <v>0.24053381504096946</v>
      </c>
      <c r="Y14" s="41">
        <f t="shared" si="3"/>
        <v>0.24053381504096946</v>
      </c>
      <c r="Z14" s="41">
        <f t="shared" si="3"/>
        <v>0.24053381504096946</v>
      </c>
      <c r="AA14" s="41">
        <f t="shared" si="3"/>
        <v>0.24053381504096946</v>
      </c>
      <c r="AB14" s="41">
        <f t="shared" si="3"/>
        <v>0.24053381504096946</v>
      </c>
      <c r="AC14" s="41">
        <f t="shared" si="3"/>
        <v>0.22850712428892098</v>
      </c>
      <c r="AD14" s="41">
        <f t="shared" si="3"/>
        <v>0.22850712428892098</v>
      </c>
      <c r="AE14" s="41">
        <f t="shared" si="3"/>
        <v>0.22850712428892098</v>
      </c>
      <c r="AF14" s="41">
        <f t="shared" si="3"/>
        <v>0.22850712428892098</v>
      </c>
      <c r="AG14" s="41">
        <f t="shared" si="3"/>
        <v>0.22850712428892098</v>
      </c>
      <c r="AH14" s="41">
        <f t="shared" si="3"/>
        <v>0.21936683931736417</v>
      </c>
      <c r="AI14" s="41">
        <f t="shared" si="3"/>
        <v>0.21936683931736417</v>
      </c>
      <c r="AJ14" s="41">
        <f t="shared" si="3"/>
        <v>0.21936683931736417</v>
      </c>
      <c r="AK14" s="41">
        <f t="shared" si="3"/>
        <v>0.21936683931736417</v>
      </c>
      <c r="AL14" s="41">
        <f t="shared" si="3"/>
        <v>0.21936683931736417</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6.1257610751594482</v>
      </c>
      <c r="I15" s="164"/>
      <c r="J15" s="164"/>
      <c r="K15" s="164"/>
      <c r="L15" s="165"/>
    </row>
    <row r="16" spans="1:93" s="43" customFormat="1" ht="15.75" thickBot="1" x14ac:dyDescent="0.25">
      <c r="A16" s="44"/>
      <c r="B16" s="45"/>
      <c r="C16" s="45"/>
      <c r="D16" s="46"/>
      <c r="E16" s="45"/>
      <c r="F16" s="45"/>
      <c r="G16" s="45"/>
      <c r="H16" s="47">
        <f>H15</f>
        <v>6.1257610751594482</v>
      </c>
      <c r="I16" s="48"/>
    </row>
    <row r="17" spans="1:93" s="43" customFormat="1" ht="15.75" thickBot="1" x14ac:dyDescent="0.25">
      <c r="A17" s="44"/>
      <c r="B17" s="45"/>
      <c r="C17" s="45"/>
      <c r="D17" s="46"/>
      <c r="E17" s="45"/>
      <c r="F17" s="45"/>
      <c r="G17" s="45"/>
      <c r="H17" s="163">
        <f>IF(SUM($M$14:$AL$14)&lt;&gt;0,SUM($M$14:$AL$14),"")</f>
        <v>6.1257610751594482</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6.1257610751594482</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6:K86"/>
    <mergeCell ref="A5:B5"/>
    <mergeCell ref="A7:A15"/>
    <mergeCell ref="H15:L15"/>
    <mergeCell ref="H17:L17"/>
    <mergeCell ref="A27:B27"/>
    <mergeCell ref="A29:A65"/>
    <mergeCell ref="A70:B70"/>
    <mergeCell ref="J79:K79"/>
    <mergeCell ref="J80:K80"/>
    <mergeCell ref="J84:K84"/>
    <mergeCell ref="J85:K85"/>
    <mergeCell ref="J87:K87"/>
    <mergeCell ref="J88:K88"/>
    <mergeCell ref="J89:K89"/>
    <mergeCell ref="J91:K91"/>
    <mergeCell ref="A95:H119"/>
  </mergeCells>
  <dataValidations count="4">
    <dataValidation type="list" allowBlank="1" showInputMessage="1" showErrorMessage="1" sqref="E63:E65 D29:D65 D12:D13 D16:D27" xr:uid="{844A9A62-5C5F-4721-B246-A74FFE8E9611}">
      <formula1>Variables</formula1>
    </dataValidation>
    <dataValidation type="list" allowBlank="1" showInputMessage="1" showErrorMessage="1" sqref="G29:G63 G12:G13 G16:G18 G25:G27" xr:uid="{48A70C3F-4D81-43FE-9C46-C72B527DB1E7}">
      <formula1>"Fixed,Variable"</formula1>
    </dataValidation>
    <dataValidation type="list" allowBlank="1" showInputMessage="1" showErrorMessage="1" sqref="E31:F45" xr:uid="{8EBACFDA-F176-452B-853C-8F5F33D22365}">
      <formula1>INDIRECT(IFERROR(RIGHT($B31,LEN($B31)-FIND(" ",$B31)),$B31)&amp;"Subs")</formula1>
    </dataValidation>
    <dataValidation type="list" allowBlank="1" showInputMessage="1" showErrorMessage="1" sqref="E29:F30" xr:uid="{1080CE89-3830-40E7-AE7D-23DCD536EBCF}">
      <formula1>INDIRECT(IFERROR(RIGHT(#REF!,LEN(#REF!)-FIND(" ",#REF!)),#REF!)&amp;"Subs")</formula1>
    </dataValidation>
  </dataValidations>
  <hyperlinks>
    <hyperlink ref="F3" location="'TITLE PAGE'!A1" display="Back to title page" xr:uid="{A61AEACE-8B8B-4875-899A-C51460434775}"/>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386F0-0A95-4829-A08E-E588933C2162}">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243</v>
      </c>
      <c r="C8" t="s">
        <v>226</v>
      </c>
      <c r="D8" s="27" t="s">
        <v>104</v>
      </c>
      <c r="E8" s="28"/>
      <c r="F8" s="142"/>
      <c r="G8" s="29" t="s">
        <v>105</v>
      </c>
      <c r="H8" s="30"/>
      <c r="I8" s="31"/>
      <c r="J8" s="31"/>
      <c r="K8" s="31"/>
      <c r="L8" s="31"/>
      <c r="M8" s="31"/>
      <c r="N8" s="118">
        <f>('[1]2030 onwards to 2080'!$E$43/5/1000000)*'[1]2030 onwards to 2080'!$H$4</f>
        <v>3.9977726803259749E-2</v>
      </c>
      <c r="O8" s="118">
        <f>('[1]2030 onwards to 2080'!$E$43/5/1000000)*'[1]2030 onwards to 2080'!$H$4</f>
        <v>3.9977726803259749E-2</v>
      </c>
      <c r="P8" s="118">
        <f>('[1]2030 onwards to 2080'!$E$43/5/1000000)*'[1]2030 onwards to 2080'!$H$4</f>
        <v>3.9977726803259749E-2</v>
      </c>
      <c r="Q8" s="118">
        <f>('[1]2030 onwards to 2080'!$E$43/5/1000000)*'[1]2030 onwards to 2080'!$H$4</f>
        <v>3.9977726803259749E-2</v>
      </c>
      <c r="R8" s="118">
        <f>('[1]2030 onwards to 2080'!$E$43/5/1000000)*'[1]2030 onwards to 2080'!$H$4</f>
        <v>3.9977726803259749E-2</v>
      </c>
      <c r="S8" s="118">
        <f>('[1]2030 onwards to 2080'!$J$43/5/1000000)*'[1]2030 onwards to 2080'!$H$4</f>
        <v>3.7179285927031569E-2</v>
      </c>
      <c r="T8" s="118">
        <f>('[1]2030 onwards to 2080'!$J$43/5/1000000)*'[1]2030 onwards to 2080'!$H$4</f>
        <v>3.7179285927031569E-2</v>
      </c>
      <c r="U8" s="118">
        <f>('[1]2030 onwards to 2080'!$J$43/5/1000000)*'[1]2030 onwards to 2080'!$H$4</f>
        <v>3.7179285927031569E-2</v>
      </c>
      <c r="V8" s="118">
        <f>('[1]2030 onwards to 2080'!$J$43/5/1000000)*'[1]2030 onwards to 2080'!$H$4</f>
        <v>3.7179285927031569E-2</v>
      </c>
      <c r="W8" s="118">
        <f>('[1]2030 onwards to 2080'!$J$43/5/1000000)*'[1]2030 onwards to 2080'!$H$4</f>
        <v>3.7179285927031569E-2</v>
      </c>
      <c r="X8" s="118">
        <f>('[1]2030 onwards to 2080'!$P$43/5/1000000)*'[1]2030 onwards to 2080'!$H$4</f>
        <v>3.4576735912139354E-2</v>
      </c>
      <c r="Y8" s="118">
        <f>('[1]2030 onwards to 2080'!$P$43/5/1000000)*'[1]2030 onwards to 2080'!$H$4</f>
        <v>3.4576735912139354E-2</v>
      </c>
      <c r="Z8" s="118">
        <f>('[1]2030 onwards to 2080'!$P$43/5/1000000)*'[1]2030 onwards to 2080'!$H$4</f>
        <v>3.4576735912139354E-2</v>
      </c>
      <c r="AA8" s="118">
        <f>('[1]2030 onwards to 2080'!$P$43/5/1000000)*'[1]2030 onwards to 2080'!$H$4</f>
        <v>3.4576735912139354E-2</v>
      </c>
      <c r="AB8" s="118">
        <f>('[1]2030 onwards to 2080'!$P$43/5/1000000)*'[1]2030 onwards to 2080'!$H$4</f>
        <v>3.4576735912139354E-2</v>
      </c>
      <c r="AC8" s="118">
        <f>('[1]2030 onwards to 2080'!$V$43/5/1000000)*'[1]2030 onwards to 2080'!$H$4</f>
        <v>3.2847899116532388E-2</v>
      </c>
      <c r="AD8" s="118">
        <f>('[1]2030 onwards to 2080'!$V$43/5/1000000)*'[1]2030 onwards to 2080'!$H$4</f>
        <v>3.2847899116532388E-2</v>
      </c>
      <c r="AE8" s="118">
        <f>('[1]2030 onwards to 2080'!$V$43/5/1000000)*'[1]2030 onwards to 2080'!$H$4</f>
        <v>3.2847899116532388E-2</v>
      </c>
      <c r="AF8" s="118">
        <f>('[1]2030 onwards to 2080'!$V$43/5/1000000)*'[1]2030 onwards to 2080'!$H$4</f>
        <v>3.2847899116532388E-2</v>
      </c>
      <c r="AG8" s="118">
        <f>('[1]2030 onwards to 2080'!$V$43/5/1000000)*'[1]2030 onwards to 2080'!$H$4</f>
        <v>3.2847899116532388E-2</v>
      </c>
      <c r="AH8" s="118">
        <f>('[1]2030 onwards to 2080'!$AB$43/5/1000000)*'[1]2030 onwards to 2080'!$H$4</f>
        <v>3.1533983151871094E-2</v>
      </c>
      <c r="AI8" s="118">
        <f>('[1]2030 onwards to 2080'!$AB$43/5/1000000)*'[1]2030 onwards to 2080'!$H$4</f>
        <v>3.1533983151871094E-2</v>
      </c>
      <c r="AJ8" s="118">
        <f>('[1]2030 onwards to 2080'!$AB$43/5/1000000)*'[1]2030 onwards to 2080'!$H$4</f>
        <v>3.1533983151871094E-2</v>
      </c>
      <c r="AK8" s="118">
        <f>('[1]2030 onwards to 2080'!$AB$43/5/1000000)*'[1]2030 onwards to 2080'!$H$4</f>
        <v>3.1533983151871094E-2</v>
      </c>
      <c r="AL8" s="118">
        <f>('[1]2030 onwards to 2080'!$AB$43/5/1000000)*'[1]2030 onwards to 2080'!$H$4</f>
        <v>3.1533983151871094E-2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3.8625822998318599E-2</v>
      </c>
      <c r="O14" s="41">
        <f t="shared" ref="O14:BZ14" si="3">IF((O8+O9)*O11&lt;&gt;0,(O8+O9)*O11,"")</f>
        <v>3.8625822998318599E-2</v>
      </c>
      <c r="P14" s="41">
        <f t="shared" si="3"/>
        <v>3.8625822998318599E-2</v>
      </c>
      <c r="Q14" s="41">
        <f t="shared" si="3"/>
        <v>3.8625822998318599E-2</v>
      </c>
      <c r="R14" s="41">
        <f>IF((R8+R9)*R11&lt;&gt;0,(R8+R9)*R11,"")</f>
        <v>3.8625822998318599E-2</v>
      </c>
      <c r="S14" s="41">
        <f t="shared" si="3"/>
        <v>3.5922015388436299E-2</v>
      </c>
      <c r="T14" s="41">
        <f t="shared" si="3"/>
        <v>3.5922015388436299E-2</v>
      </c>
      <c r="U14" s="41">
        <f>IF((U8+U9)*U11&lt;&gt;0,(U8+U9)*U11,"")</f>
        <v>3.5922015388436299E-2</v>
      </c>
      <c r="V14" s="41">
        <f t="shared" si="3"/>
        <v>3.5922015388436299E-2</v>
      </c>
      <c r="W14" s="41">
        <f t="shared" si="3"/>
        <v>3.5922015388436299E-2</v>
      </c>
      <c r="X14" s="41">
        <f t="shared" si="3"/>
        <v>3.3407474311245758E-2</v>
      </c>
      <c r="Y14" s="41">
        <f t="shared" si="3"/>
        <v>3.3407474311245758E-2</v>
      </c>
      <c r="Z14" s="41">
        <f t="shared" si="3"/>
        <v>3.3407474311245758E-2</v>
      </c>
      <c r="AA14" s="41">
        <f t="shared" si="3"/>
        <v>3.3407474311245758E-2</v>
      </c>
      <c r="AB14" s="41">
        <f t="shared" si="3"/>
        <v>3.3407474311245758E-2</v>
      </c>
      <c r="AC14" s="41">
        <f t="shared" si="3"/>
        <v>3.1737100595683472E-2</v>
      </c>
      <c r="AD14" s="41">
        <f t="shared" si="3"/>
        <v>3.1737100595683472E-2</v>
      </c>
      <c r="AE14" s="41">
        <f t="shared" si="3"/>
        <v>3.1737100595683472E-2</v>
      </c>
      <c r="AF14" s="41">
        <f t="shared" si="3"/>
        <v>3.1737100595683472E-2</v>
      </c>
      <c r="AG14" s="41">
        <f t="shared" si="3"/>
        <v>3.1737100595683472E-2</v>
      </c>
      <c r="AH14" s="41">
        <f t="shared" si="3"/>
        <v>3.0467616571856131E-2</v>
      </c>
      <c r="AI14" s="41">
        <f t="shared" si="3"/>
        <v>3.0467616571856131E-2</v>
      </c>
      <c r="AJ14" s="41">
        <f t="shared" si="3"/>
        <v>3.0467616571856131E-2</v>
      </c>
      <c r="AK14" s="41">
        <f t="shared" si="3"/>
        <v>3.0467616571856131E-2</v>
      </c>
      <c r="AL14" s="41">
        <f t="shared" si="3"/>
        <v>3.0467616571856131E-2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0.85080014932770143</v>
      </c>
      <c r="I15" s="164"/>
      <c r="J15" s="164"/>
      <c r="K15" s="164"/>
      <c r="L15" s="165"/>
    </row>
    <row r="16" spans="1:93" s="43" customFormat="1" ht="15.75" thickBot="1" x14ac:dyDescent="0.25">
      <c r="A16" s="44"/>
      <c r="B16" s="45"/>
      <c r="C16" s="45"/>
      <c r="D16" s="46"/>
      <c r="E16" s="45"/>
      <c r="F16" s="45"/>
      <c r="G16" s="45"/>
      <c r="H16" s="47">
        <f>H15</f>
        <v>0.85080014932770143</v>
      </c>
      <c r="I16" s="48"/>
    </row>
    <row r="17" spans="1:93" s="43" customFormat="1" ht="15.75" thickBot="1" x14ac:dyDescent="0.25">
      <c r="A17" s="44"/>
      <c r="B17" s="45"/>
      <c r="C17" s="45"/>
      <c r="D17" s="46"/>
      <c r="E17" s="45"/>
      <c r="F17" s="45"/>
      <c r="G17" s="45"/>
      <c r="H17" s="163">
        <f>IF(SUM($M$14:$AL$14)&lt;&gt;0,SUM($M$14:$AL$14),"")</f>
        <v>0.85080014932770143</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0.85080014932770143</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6:K86"/>
    <mergeCell ref="A5:B5"/>
    <mergeCell ref="A7:A15"/>
    <mergeCell ref="H15:L15"/>
    <mergeCell ref="H17:L17"/>
    <mergeCell ref="A27:B27"/>
    <mergeCell ref="A29:A65"/>
    <mergeCell ref="A70:B70"/>
    <mergeCell ref="J79:K79"/>
    <mergeCell ref="J80:K80"/>
    <mergeCell ref="J84:K84"/>
    <mergeCell ref="J85:K85"/>
    <mergeCell ref="J87:K87"/>
    <mergeCell ref="J88:K88"/>
    <mergeCell ref="J89:K89"/>
    <mergeCell ref="J91:K91"/>
    <mergeCell ref="A95:H119"/>
  </mergeCells>
  <dataValidations count="4">
    <dataValidation type="list" allowBlank="1" showInputMessage="1" showErrorMessage="1" sqref="E29:F30" xr:uid="{78EAAB48-2DB0-4572-94DA-081151AB25DF}">
      <formula1>INDIRECT(IFERROR(RIGHT(#REF!,LEN(#REF!)-FIND(" ",#REF!)),#REF!)&amp;"Subs")</formula1>
    </dataValidation>
    <dataValidation type="list" allowBlank="1" showInputMessage="1" showErrorMessage="1" sqref="E31:F45" xr:uid="{AD2F6F6D-8686-4599-8D70-6FEF70AF5EA1}">
      <formula1>INDIRECT(IFERROR(RIGHT($B31,LEN($B31)-FIND(" ",$B31)),$B31)&amp;"Subs")</formula1>
    </dataValidation>
    <dataValidation type="list" allowBlank="1" showInputMessage="1" showErrorMessage="1" sqref="G29:G63 G12:G13 G16:G18 G25:G27" xr:uid="{356E3BAD-CE41-4DC0-BEC8-3E7192A153B9}">
      <formula1>"Fixed,Variable"</formula1>
    </dataValidation>
    <dataValidation type="list" allowBlank="1" showInputMessage="1" showErrorMessage="1" sqref="E63:E65 D29:D65 D12:D13 D16:D27" xr:uid="{211B1612-3EF6-4F34-9613-980F355C372F}">
      <formula1>Variables</formula1>
    </dataValidation>
  </dataValidations>
  <hyperlinks>
    <hyperlink ref="F3" location="'TITLE PAGE'!A1" display="Back to title page" xr:uid="{168B5DF4-B9D7-4280-A03B-D9D7B548829D}"/>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5C815-A3FB-461C-92A2-2985EDA5CF70}">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244</v>
      </c>
      <c r="C8" t="s">
        <v>228</v>
      </c>
      <c r="D8" s="27" t="s">
        <v>104</v>
      </c>
      <c r="E8" s="28"/>
      <c r="F8" s="142"/>
      <c r="G8" s="29" t="s">
        <v>105</v>
      </c>
      <c r="H8" s="30"/>
      <c r="I8" s="31"/>
      <c r="J8" s="31"/>
      <c r="K8" s="31"/>
      <c r="L8" s="31"/>
      <c r="M8" s="31"/>
      <c r="N8" s="118">
        <f>('[1]2030 onwards to 2080'!$E$44/5/1000000)*'[1]2030 onwards to 2080'!$H$4</f>
        <v>0.17590199793434291</v>
      </c>
      <c r="O8" s="118">
        <f>('[1]2030 onwards to 2080'!$E$44/5/1000000)*'[1]2030 onwards to 2080'!$H$4</f>
        <v>0.17590199793434291</v>
      </c>
      <c r="P8" s="118">
        <f>('[1]2030 onwards to 2080'!$E$44/5/1000000)*'[1]2030 onwards to 2080'!$H$4</f>
        <v>0.17590199793434291</v>
      </c>
      <c r="Q8" s="118">
        <f>('[1]2030 onwards to 2080'!$E$44/5/1000000)*'[1]2030 onwards to 2080'!$H$4</f>
        <v>0.17590199793434291</v>
      </c>
      <c r="R8" s="118">
        <f>('[1]2030 onwards to 2080'!$E$44/5/1000000)*'[1]2030 onwards to 2080'!$H$4</f>
        <v>0.17590199793434291</v>
      </c>
      <c r="S8" s="118">
        <f>('[1]2030 onwards to 2080'!$J$44/5/1000000)*'[1]2030 onwards to 2080'!$H$4</f>
        <v>0.16358885807893889</v>
      </c>
      <c r="T8" s="118">
        <f>('[1]2030 onwards to 2080'!$J$44/5/1000000)*'[1]2030 onwards to 2080'!$H$4</f>
        <v>0.16358885807893889</v>
      </c>
      <c r="U8" s="118">
        <f>('[1]2030 onwards to 2080'!$J$44/5/1000000)*'[1]2030 onwards to 2080'!$H$4</f>
        <v>0.16358885807893889</v>
      </c>
      <c r="V8" s="118">
        <f>('[1]2030 onwards to 2080'!$J$44/5/1000000)*'[1]2030 onwards to 2080'!$H$4</f>
        <v>0.16358885807893889</v>
      </c>
      <c r="W8" s="118">
        <f>('[1]2030 onwards to 2080'!$J$44/5/1000000)*'[1]2030 onwards to 2080'!$H$4</f>
        <v>0.16358885807893889</v>
      </c>
      <c r="X8" s="118">
        <f>('[1]2030 onwards to 2080'!$P$44/5/1000000)*'[1]2030 onwards to 2080'!$H$4</f>
        <v>0.15213763801341315</v>
      </c>
      <c r="Y8" s="118">
        <f>('[1]2030 onwards to 2080'!$P$44/5/1000000)*'[1]2030 onwards to 2080'!$H$4</f>
        <v>0.15213763801341315</v>
      </c>
      <c r="Z8" s="118">
        <f>('[1]2030 onwards to 2080'!$P$44/5/1000000)*'[1]2030 onwards to 2080'!$H$4</f>
        <v>0.15213763801341315</v>
      </c>
      <c r="AA8" s="118">
        <f>('[1]2030 onwards to 2080'!$P$44/5/1000000)*'[1]2030 onwards to 2080'!$H$4</f>
        <v>0.15213763801341315</v>
      </c>
      <c r="AB8" s="118">
        <f>('[1]2030 onwards to 2080'!$P$44/5/1000000)*'[1]2030 onwards to 2080'!$H$4</f>
        <v>0.15213763801341315</v>
      </c>
      <c r="AC8" s="118">
        <f>('[1]2030 onwards to 2080'!$V$44/5/1000000)*'[1]2030 onwards to 2080'!$H$4</f>
        <v>0.14453075611274252</v>
      </c>
      <c r="AD8" s="118">
        <f>('[1]2030 onwards to 2080'!$V$44/5/1000000)*'[1]2030 onwards to 2080'!$H$4</f>
        <v>0.14453075611274252</v>
      </c>
      <c r="AE8" s="118">
        <f>('[1]2030 onwards to 2080'!$V$44/5/1000000)*'[1]2030 onwards to 2080'!$H$4</f>
        <v>0.14453075611274252</v>
      </c>
      <c r="AF8" s="118">
        <f>('[1]2030 onwards to 2080'!$V$44/5/1000000)*'[1]2030 onwards to 2080'!$H$4</f>
        <v>0.14453075611274252</v>
      </c>
      <c r="AG8" s="118">
        <f>('[1]2030 onwards to 2080'!$V$44/5/1000000)*'[1]2030 onwards to 2080'!$H$4</f>
        <v>0.14453075611274252</v>
      </c>
      <c r="AH8" s="118">
        <f>('[1]2030 onwards to 2080'!$AB$44/5/1000000)*'[1]2030 onwards to 2080'!$H$4</f>
        <v>0.1387495258682328</v>
      </c>
      <c r="AI8" s="118">
        <f>('[1]2030 onwards to 2080'!$AB$44/5/1000000)*'[1]2030 onwards to 2080'!$H$4</f>
        <v>0.1387495258682328</v>
      </c>
      <c r="AJ8" s="118">
        <f>('[1]2030 onwards to 2080'!$AB$44/5/1000000)*'[1]2030 onwards to 2080'!$H$4</f>
        <v>0.1387495258682328</v>
      </c>
      <c r="AK8" s="118">
        <f>('[1]2030 onwards to 2080'!$AB$44/5/1000000)*'[1]2030 onwards to 2080'!$H$4</f>
        <v>0.1387495258682328</v>
      </c>
      <c r="AL8" s="118">
        <f>('[1]2030 onwards to 2080'!$AB$44/5/1000000)*'[1]2030 onwards to 2080'!$H$4</f>
        <v>0.1387495258682328</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0.16995362119260185</v>
      </c>
      <c r="O14" s="41">
        <f t="shared" ref="O14:BZ14" si="3">IF((O8+O9)*O11&lt;&gt;0,(O8+O9)*O11,"")</f>
        <v>0.16995362119260185</v>
      </c>
      <c r="P14" s="41">
        <f t="shared" si="3"/>
        <v>0.16995362119260185</v>
      </c>
      <c r="Q14" s="41">
        <f t="shared" si="3"/>
        <v>0.16995362119260185</v>
      </c>
      <c r="R14" s="41">
        <f>IF((R8+R9)*R11&lt;&gt;0,(R8+R9)*R11,"")</f>
        <v>0.16995362119260185</v>
      </c>
      <c r="S14" s="41">
        <f t="shared" si="3"/>
        <v>0.1580568677091197</v>
      </c>
      <c r="T14" s="41">
        <f t="shared" si="3"/>
        <v>0.1580568677091197</v>
      </c>
      <c r="U14" s="41">
        <f>IF((U8+U9)*U11&lt;&gt;0,(U8+U9)*U11,"")</f>
        <v>0.1580568677091197</v>
      </c>
      <c r="V14" s="41">
        <f t="shared" si="3"/>
        <v>0.1580568677091197</v>
      </c>
      <c r="W14" s="41">
        <f t="shared" si="3"/>
        <v>0.1580568677091197</v>
      </c>
      <c r="X14" s="41">
        <f t="shared" si="3"/>
        <v>0.14699288696948132</v>
      </c>
      <c r="Y14" s="41">
        <f t="shared" si="3"/>
        <v>0.14699288696948132</v>
      </c>
      <c r="Z14" s="41">
        <f t="shared" si="3"/>
        <v>0.14699288696948132</v>
      </c>
      <c r="AA14" s="41">
        <f t="shared" si="3"/>
        <v>0.14699288696948132</v>
      </c>
      <c r="AB14" s="41">
        <f t="shared" si="3"/>
        <v>0.14699288696948132</v>
      </c>
      <c r="AC14" s="41">
        <f t="shared" si="3"/>
        <v>0.13964324262100727</v>
      </c>
      <c r="AD14" s="41">
        <f t="shared" si="3"/>
        <v>0.13964324262100727</v>
      </c>
      <c r="AE14" s="41">
        <f t="shared" si="3"/>
        <v>0.13964324262100727</v>
      </c>
      <c r="AF14" s="41">
        <f t="shared" si="3"/>
        <v>0.13964324262100727</v>
      </c>
      <c r="AG14" s="41">
        <f t="shared" si="3"/>
        <v>0.13964324262100727</v>
      </c>
      <c r="AH14" s="41">
        <f t="shared" si="3"/>
        <v>0.13405751291616697</v>
      </c>
      <c r="AI14" s="41">
        <f t="shared" si="3"/>
        <v>0.13405751291616697</v>
      </c>
      <c r="AJ14" s="41">
        <f t="shared" si="3"/>
        <v>0.13405751291616697</v>
      </c>
      <c r="AK14" s="41">
        <f t="shared" si="3"/>
        <v>0.13405751291616697</v>
      </c>
      <c r="AL14" s="41">
        <f t="shared" si="3"/>
        <v>0.13405751291616697</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3.7435206570418851</v>
      </c>
      <c r="I15" s="164"/>
      <c r="J15" s="164"/>
      <c r="K15" s="164"/>
      <c r="L15" s="165"/>
    </row>
    <row r="16" spans="1:93" s="43" customFormat="1" ht="15.75" thickBot="1" x14ac:dyDescent="0.25">
      <c r="A16" s="44"/>
      <c r="B16" s="45"/>
      <c r="C16" s="45"/>
      <c r="D16" s="46"/>
      <c r="E16" s="45"/>
      <c r="F16" s="45"/>
      <c r="G16" s="45"/>
      <c r="H16" s="47">
        <f>H15</f>
        <v>3.7435206570418851</v>
      </c>
      <c r="I16" s="48"/>
    </row>
    <row r="17" spans="1:93" s="43" customFormat="1" ht="15.75" thickBot="1" x14ac:dyDescent="0.25">
      <c r="A17" s="44"/>
      <c r="B17" s="45"/>
      <c r="C17" s="45"/>
      <c r="D17" s="46"/>
      <c r="E17" s="45"/>
      <c r="F17" s="45"/>
      <c r="G17" s="45"/>
      <c r="H17" s="163">
        <f>IF(SUM($M$14:$AL$14)&lt;&gt;0,SUM($M$14:$AL$14),"")</f>
        <v>3.7435206570418851</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3.7435206570418851</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6:K86"/>
    <mergeCell ref="A5:B5"/>
    <mergeCell ref="A7:A15"/>
    <mergeCell ref="H15:L15"/>
    <mergeCell ref="H17:L17"/>
    <mergeCell ref="A27:B27"/>
    <mergeCell ref="A29:A65"/>
    <mergeCell ref="A70:B70"/>
    <mergeCell ref="J79:K79"/>
    <mergeCell ref="J80:K80"/>
    <mergeCell ref="J84:K84"/>
    <mergeCell ref="J85:K85"/>
    <mergeCell ref="J87:K87"/>
    <mergeCell ref="J88:K88"/>
    <mergeCell ref="J89:K89"/>
    <mergeCell ref="J91:K91"/>
    <mergeCell ref="A95:H119"/>
  </mergeCells>
  <dataValidations count="4">
    <dataValidation type="list" allowBlank="1" showInputMessage="1" showErrorMessage="1" sqref="E63:E65 D29:D65 D12:D13 D16:D27" xr:uid="{849BF1E2-4FC4-4E6B-95B1-568926FB1C22}">
      <formula1>Variables</formula1>
    </dataValidation>
    <dataValidation type="list" allowBlank="1" showInputMessage="1" showErrorMessage="1" sqref="G29:G63 G12:G13 G16:G18 G25:G27" xr:uid="{157E631F-2A36-4791-8D67-22ABA82EC53E}">
      <formula1>"Fixed,Variable"</formula1>
    </dataValidation>
    <dataValidation type="list" allowBlank="1" showInputMessage="1" showErrorMessage="1" sqref="E31:F45" xr:uid="{24341F9F-E4FF-456A-B33A-4E3ADD354360}">
      <formula1>INDIRECT(IFERROR(RIGHT($B31,LEN($B31)-FIND(" ",$B31)),$B31)&amp;"Subs")</formula1>
    </dataValidation>
    <dataValidation type="list" allowBlank="1" showInputMessage="1" showErrorMessage="1" sqref="E29:F30" xr:uid="{B3B5789A-9625-45BF-A872-F0946012F559}">
      <formula1>INDIRECT(IFERROR(RIGHT(#REF!,LEN(#REF!)-FIND(" ",#REF!)),#REF!)&amp;"Subs")</formula1>
    </dataValidation>
  </dataValidations>
  <hyperlinks>
    <hyperlink ref="F3" location="'TITLE PAGE'!A1" display="Back to title page" xr:uid="{92C4787F-9E6F-4CDB-B87C-CB8CD92BB156}"/>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414DE-C7C7-4D88-90C7-D16C10F738C5}">
  <dimension ref="A1:CO120"/>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205</v>
      </c>
      <c r="C8" t="s">
        <v>206</v>
      </c>
      <c r="D8" s="27" t="s">
        <v>104</v>
      </c>
      <c r="E8" s="28"/>
      <c r="F8" s="28"/>
      <c r="G8" s="29" t="s">
        <v>105</v>
      </c>
      <c r="H8" s="30"/>
      <c r="I8" s="31"/>
      <c r="J8" s="31"/>
      <c r="K8" s="31"/>
      <c r="L8" s="31"/>
      <c r="M8" s="32"/>
      <c r="N8" s="139">
        <f>('[1]2030 onwards to 2080'!$E$10/5/1000000)*'[1]2030 onwards to 2080'!$H$4</f>
        <v>0.38058795916703281</v>
      </c>
      <c r="O8" s="139">
        <f>('[1]2030 onwards to 2080'!$E$10/5/1000000)*'[1]2030 onwards to 2080'!$H$4</f>
        <v>0.38058795916703281</v>
      </c>
      <c r="P8" s="139">
        <f>('[1]2030 onwards to 2080'!$E$10/5/1000000)*'[1]2030 onwards to 2080'!$H$4</f>
        <v>0.38058795916703281</v>
      </c>
      <c r="Q8" s="139">
        <f>('[1]2030 onwards to 2080'!$E$10/5/1000000)*'[1]2030 onwards to 2080'!$H$4</f>
        <v>0.38058795916703281</v>
      </c>
      <c r="R8" s="139">
        <f>('[1]2030 onwards to 2080'!$E$10/5/1000000)*'[1]2030 onwards to 2080'!$H$4</f>
        <v>0.38058795916703281</v>
      </c>
      <c r="S8" s="140">
        <f>('[1]2030 onwards to 2080'!$J$10/5/1000000)*'[1]2030 onwards to 2080'!$H$4</f>
        <v>0.34373339739471759</v>
      </c>
      <c r="T8" s="140">
        <f>('[1]2030 onwards to 2080'!$J$10/5/1000000)*'[1]2030 onwards to 2080'!$H$4</f>
        <v>0.34373339739471759</v>
      </c>
      <c r="U8" s="140">
        <f>('[1]2030 onwards to 2080'!$J$10/5/1000000)*'[1]2030 onwards to 2080'!$H$4</f>
        <v>0.34373339739471759</v>
      </c>
      <c r="V8" s="140">
        <f>('[1]2030 onwards to 2080'!$J$10/5/1000000)*'[1]2030 onwards to 2080'!$H$4</f>
        <v>0.34373339739471759</v>
      </c>
      <c r="W8" s="140">
        <f>('[1]2030 onwards to 2080'!$J$10/5/1000000)*'[1]2030 onwards to 2080'!$H$4</f>
        <v>0.34373339739471759</v>
      </c>
      <c r="X8" s="141">
        <f>('[1]2030 onwards to 2080'!$P$10/5/1000000)*'[1]2030 onwards to 2080'!$H$4</f>
        <v>0.32050816784102037</v>
      </c>
      <c r="Y8" s="141">
        <f>('[1]2030 onwards to 2080'!$P$10/5/1000000)*'[1]2030 onwards to 2080'!$H$4</f>
        <v>0.32050816784102037</v>
      </c>
      <c r="Z8" s="141">
        <f>('[1]2030 onwards to 2080'!$P$10/5/1000000)*'[1]2030 onwards to 2080'!$H$4</f>
        <v>0.32050816784102037</v>
      </c>
      <c r="AA8" s="141">
        <f>('[1]2030 onwards to 2080'!$P$10/5/1000000)*'[1]2030 onwards to 2080'!$H$4</f>
        <v>0.32050816784102037</v>
      </c>
      <c r="AB8" s="141">
        <f>('[1]2030 onwards to 2080'!$P$10/5/1000000)*'[1]2030 onwards to 2080'!$H$4</f>
        <v>0.32050816784102037</v>
      </c>
      <c r="AC8" s="141">
        <f>('[1]2030 onwards to 2080'!$V$10/5/1000000)*'[1]2030 onwards to 2080'!$H$4</f>
        <v>0.30347633283497583</v>
      </c>
      <c r="AD8" s="141">
        <f>('[1]2030 onwards to 2080'!$V$10/5/1000000)*'[1]2030 onwards to 2080'!$H$4</f>
        <v>0.30347633283497583</v>
      </c>
      <c r="AE8" s="141">
        <f>('[1]2030 onwards to 2080'!$V$10/5/1000000)*'[1]2030 onwards to 2080'!$H$4</f>
        <v>0.30347633283497583</v>
      </c>
      <c r="AF8" s="141">
        <f>('[1]2030 onwards to 2080'!$V$10/5/1000000)*'[1]2030 onwards to 2080'!$H$4</f>
        <v>0.30347633283497583</v>
      </c>
      <c r="AG8" s="141">
        <f>('[1]2030 onwards to 2080'!$V$10/5/1000000)*'[1]2030 onwards to 2080'!$H$4</f>
        <v>0.30347633283497583</v>
      </c>
      <c r="AH8" s="141">
        <f>('[1]2030 onwards to 2080'!$AB$10/5/1000000)*'[1]2030 onwards to 2080'!$H$4</f>
        <v>0.29108954373967066</v>
      </c>
      <c r="AI8" s="141">
        <f>('[1]2030 onwards to 2080'!$AB$10/5/1000000)*'[1]2030 onwards to 2080'!$H$4</f>
        <v>0.29108954373967066</v>
      </c>
      <c r="AJ8" s="141">
        <f>('[1]2030 onwards to 2080'!$AB$10/5/1000000)*'[1]2030 onwards to 2080'!$H$4</f>
        <v>0.29108954373967066</v>
      </c>
      <c r="AK8" s="141">
        <f>('[1]2030 onwards to 2080'!$AB$10/5/1000000)*'[1]2030 onwards to 2080'!$H$4</f>
        <v>0.29108954373967066</v>
      </c>
      <c r="AL8" s="141">
        <f>('[1]2030 onwards to 2080'!$AB$10/5/1000000)*'[1]2030 onwards to 2080'!$H$4</f>
        <v>0.29108954373967066</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2"/>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2"/>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2"/>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2"/>
      <c r="N14" s="41">
        <f>IF((N8+N9)*N11&lt;&gt;0,(N8+N9)*N11,"")</f>
        <v>0.36771783494399307</v>
      </c>
      <c r="O14" s="41">
        <f t="shared" ref="O14:BZ14" si="3">IF((O8+O9)*O11&lt;&gt;0,(O8+O9)*O11,"")</f>
        <v>0.36771783494399307</v>
      </c>
      <c r="P14" s="41">
        <f t="shared" si="3"/>
        <v>0.36771783494399307</v>
      </c>
      <c r="Q14" s="41">
        <f t="shared" si="3"/>
        <v>0.36771783494399307</v>
      </c>
      <c r="R14" s="41">
        <f t="shared" si="3"/>
        <v>0.36771783494399307</v>
      </c>
      <c r="S14" s="41">
        <f t="shared" si="3"/>
        <v>0.33210956270021025</v>
      </c>
      <c r="T14" s="41">
        <f t="shared" si="3"/>
        <v>0.33210956270021025</v>
      </c>
      <c r="U14" s="41">
        <f t="shared" si="3"/>
        <v>0.33210956270021025</v>
      </c>
      <c r="V14" s="41">
        <f t="shared" si="3"/>
        <v>0.33210956270021025</v>
      </c>
      <c r="W14" s="41">
        <f t="shared" si="3"/>
        <v>0.33210956270021025</v>
      </c>
      <c r="X14" s="41">
        <f t="shared" si="3"/>
        <v>0.30966972738262838</v>
      </c>
      <c r="Y14" s="41">
        <f t="shared" si="3"/>
        <v>0.30966972738262838</v>
      </c>
      <c r="Z14" s="41">
        <f t="shared" si="3"/>
        <v>0.30966972738262838</v>
      </c>
      <c r="AA14" s="41">
        <f t="shared" si="3"/>
        <v>0.30966972738262838</v>
      </c>
      <c r="AB14" s="41">
        <f>IF((AB8+AB9)*AB11&lt;&gt;0,(AB8+AB9)*AB11,"")</f>
        <v>0.30966972738262838</v>
      </c>
      <c r="AC14" s="41">
        <f t="shared" si="3"/>
        <v>0.29321384814973511</v>
      </c>
      <c r="AD14" s="41">
        <f t="shared" si="3"/>
        <v>0.29321384814973511</v>
      </c>
      <c r="AE14" s="41">
        <f t="shared" si="3"/>
        <v>0.29321384814973511</v>
      </c>
      <c r="AF14" s="41">
        <f t="shared" si="3"/>
        <v>0.29321384814973511</v>
      </c>
      <c r="AG14" s="41">
        <f t="shared" si="3"/>
        <v>0.29321384814973511</v>
      </c>
      <c r="AH14" s="41">
        <f t="shared" si="3"/>
        <v>0.28124593598035813</v>
      </c>
      <c r="AI14" s="41">
        <f t="shared" si="3"/>
        <v>0.28124593598035813</v>
      </c>
      <c r="AJ14" s="41">
        <f t="shared" si="3"/>
        <v>0.28124593598035813</v>
      </c>
      <c r="AK14" s="41">
        <f t="shared" si="3"/>
        <v>0.28124593598035813</v>
      </c>
      <c r="AL14" s="41">
        <f t="shared" si="3"/>
        <v>0.28124593598035813</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7.9197845457846263</v>
      </c>
      <c r="I15" s="164"/>
      <c r="J15" s="164"/>
      <c r="K15" s="164"/>
      <c r="L15" s="165"/>
    </row>
    <row r="16" spans="1:93" s="43" customFormat="1" ht="15.75" thickBot="1" x14ac:dyDescent="0.25">
      <c r="A16" s="119"/>
      <c r="B16" s="45"/>
      <c r="C16" s="45"/>
      <c r="D16" s="46"/>
      <c r="E16" s="45"/>
      <c r="F16" s="45"/>
      <c r="G16" s="45"/>
      <c r="H16" s="120">
        <f>H15</f>
        <v>7.9197845457846263</v>
      </c>
      <c r="I16" s="120"/>
      <c r="J16" s="120"/>
      <c r="K16" s="120"/>
      <c r="L16" s="120"/>
    </row>
    <row r="17" spans="1:93" s="43" customFormat="1" ht="16.5" customHeight="1" thickBot="1" x14ac:dyDescent="0.3">
      <c r="A17" s="119"/>
      <c r="B17" s="45"/>
      <c r="C17" s="45"/>
      <c r="D17" s="46"/>
      <c r="E17" s="45"/>
      <c r="F17" s="45"/>
      <c r="G17" s="45"/>
      <c r="H17" s="163">
        <f>IF(SUM($M$14:$AL$14)&lt;&gt;0,SUM($M$14:$AL$14),"")</f>
        <v>7.9197845457846263</v>
      </c>
      <c r="I17" s="164"/>
      <c r="J17" s="164"/>
      <c r="K17" s="164"/>
      <c r="L17" s="165"/>
      <c r="M17" s="133" t="s">
        <v>115</v>
      </c>
    </row>
    <row r="18" spans="1:93" s="43" customFormat="1" ht="16.5" customHeight="1" thickBot="1" x14ac:dyDescent="0.3">
      <c r="A18" s="119"/>
      <c r="B18" s="45"/>
      <c r="C18" s="45"/>
      <c r="D18" s="46"/>
      <c r="E18" s="45"/>
      <c r="F18" s="45"/>
      <c r="G18" s="45"/>
      <c r="H18" s="120"/>
      <c r="I18" s="120"/>
      <c r="J18" s="120"/>
      <c r="K18" s="120"/>
      <c r="L18" s="120"/>
      <c r="M18" s="133"/>
    </row>
    <row r="19" spans="1:93" s="43" customFormat="1" ht="18" x14ac:dyDescent="0.25">
      <c r="A19" s="119"/>
      <c r="B19" s="45"/>
      <c r="C19" s="45"/>
      <c r="D19" s="46"/>
      <c r="E19" s="121" t="s">
        <v>116</v>
      </c>
      <c r="F19" s="2"/>
      <c r="G19" s="2"/>
      <c r="H19" s="120">
        <f>H17</f>
        <v>7.9197845457846263</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19"/>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119"/>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119"/>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119"/>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119"/>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119"/>
      <c r="B25" s="45"/>
      <c r="C25" s="45"/>
      <c r="D25" s="46"/>
      <c r="E25" s="45"/>
      <c r="F25" s="45"/>
      <c r="G25" s="45"/>
      <c r="H25" s="120"/>
      <c r="I25" s="120"/>
      <c r="J25" s="120"/>
      <c r="K25" s="120"/>
      <c r="L25" s="120"/>
    </row>
    <row r="26" spans="1:93" s="43" customFormat="1" ht="15" x14ac:dyDescent="0.2">
      <c r="A26" s="119"/>
      <c r="B26" s="45"/>
      <c r="C26" s="45"/>
      <c r="D26" s="46"/>
      <c r="E26" s="45"/>
      <c r="F26" s="45"/>
      <c r="G26" s="45"/>
      <c r="H26" s="120"/>
      <c r="I26" s="120"/>
      <c r="J26" s="120"/>
      <c r="K26" s="120"/>
      <c r="L26" s="120"/>
    </row>
    <row r="27" spans="1:93" s="43" customFormat="1" ht="15.75" thickBot="1" x14ac:dyDescent="0.25">
      <c r="A27" s="44"/>
      <c r="B27" s="45"/>
      <c r="C27" s="45"/>
      <c r="D27" s="46"/>
      <c r="E27" s="45"/>
      <c r="F27" s="45"/>
      <c r="G27" s="45"/>
      <c r="H27" s="47"/>
      <c r="I27" s="48"/>
    </row>
    <row r="28" spans="1:93" ht="15.75" thickBot="1" x14ac:dyDescent="0.25">
      <c r="A28" s="166" t="s">
        <v>124</v>
      </c>
      <c r="B28" s="167"/>
      <c r="C28" s="49"/>
      <c r="D28" s="50"/>
      <c r="E28" s="49"/>
      <c r="F28" s="49"/>
      <c r="G28" s="49"/>
      <c r="H28" s="51"/>
      <c r="I28" s="52"/>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ht="129.75" thickBot="1" x14ac:dyDescent="0.25">
      <c r="A29" s="54" t="s">
        <v>6</v>
      </c>
      <c r="B29" s="55" t="s">
        <v>7</v>
      </c>
      <c r="C29" s="56" t="s">
        <v>8</v>
      </c>
      <c r="D29" s="56" t="s">
        <v>9</v>
      </c>
      <c r="E29" s="56" t="s">
        <v>10</v>
      </c>
      <c r="F29" s="56" t="s">
        <v>11</v>
      </c>
      <c r="G29" s="57"/>
      <c r="H29" s="58" t="s">
        <v>13</v>
      </c>
      <c r="I29" s="59" t="s">
        <v>14</v>
      </c>
      <c r="J29" s="59" t="s">
        <v>15</v>
      </c>
      <c r="K29" s="59" t="s">
        <v>16</v>
      </c>
      <c r="L29" s="59" t="s">
        <v>17</v>
      </c>
      <c r="M29" s="59" t="s">
        <v>18</v>
      </c>
      <c r="N29" s="59" t="s">
        <v>19</v>
      </c>
      <c r="O29" s="59" t="s">
        <v>20</v>
      </c>
      <c r="P29" s="59" t="s">
        <v>21</v>
      </c>
      <c r="Q29" s="59" t="s">
        <v>22</v>
      </c>
      <c r="R29" s="59" t="s">
        <v>23</v>
      </c>
      <c r="S29" s="59" t="s">
        <v>24</v>
      </c>
      <c r="T29" s="59" t="s">
        <v>25</v>
      </c>
      <c r="U29" s="59" t="s">
        <v>26</v>
      </c>
      <c r="V29" s="59" t="s">
        <v>27</v>
      </c>
      <c r="W29" s="59" t="s">
        <v>28</v>
      </c>
      <c r="X29" s="59" t="s">
        <v>29</v>
      </c>
      <c r="Y29" s="59" t="s">
        <v>30</v>
      </c>
      <c r="Z29" s="59" t="s">
        <v>31</v>
      </c>
      <c r="AA29" s="59" t="s">
        <v>32</v>
      </c>
      <c r="AB29" s="59" t="s">
        <v>33</v>
      </c>
      <c r="AC29" s="59" t="s">
        <v>34</v>
      </c>
      <c r="AD29" s="59" t="s">
        <v>35</v>
      </c>
      <c r="AE29" s="59" t="s">
        <v>36</v>
      </c>
      <c r="AF29" s="59" t="s">
        <v>37</v>
      </c>
      <c r="AG29" s="59" t="s">
        <v>38</v>
      </c>
      <c r="AH29" s="59" t="s">
        <v>39</v>
      </c>
      <c r="AI29" s="59" t="s">
        <v>40</v>
      </c>
      <c r="AJ29" s="59" t="s">
        <v>41</v>
      </c>
      <c r="AK29" s="59" t="s">
        <v>42</v>
      </c>
      <c r="AL29" s="59" t="s">
        <v>43</v>
      </c>
      <c r="AM29" s="59" t="s">
        <v>44</v>
      </c>
      <c r="AN29" s="59" t="s">
        <v>45</v>
      </c>
      <c r="AO29" s="59" t="s">
        <v>46</v>
      </c>
      <c r="AP29" s="59" t="s">
        <v>47</v>
      </c>
      <c r="AQ29" s="59" t="s">
        <v>48</v>
      </c>
      <c r="AR29" s="59" t="s">
        <v>49</v>
      </c>
      <c r="AS29" s="59" t="s">
        <v>50</v>
      </c>
      <c r="AT29" s="59" t="s">
        <v>51</v>
      </c>
      <c r="AU29" s="59" t="s">
        <v>52</v>
      </c>
      <c r="AV29" s="59" t="s">
        <v>53</v>
      </c>
      <c r="AW29" s="59" t="s">
        <v>54</v>
      </c>
      <c r="AX29" s="59" t="s">
        <v>55</v>
      </c>
      <c r="AY29" s="59" t="s">
        <v>56</v>
      </c>
      <c r="AZ29" s="59" t="s">
        <v>57</v>
      </c>
      <c r="BA29" s="59" t="s">
        <v>58</v>
      </c>
      <c r="BB29" s="59" t="s">
        <v>59</v>
      </c>
      <c r="BC29" s="59" t="s">
        <v>60</v>
      </c>
      <c r="BD29" s="59" t="s">
        <v>61</v>
      </c>
      <c r="BE29" s="59" t="s">
        <v>62</v>
      </c>
      <c r="BF29" s="59" t="s">
        <v>63</v>
      </c>
      <c r="BG29" s="59" t="s">
        <v>64</v>
      </c>
      <c r="BH29" s="59" t="s">
        <v>65</v>
      </c>
      <c r="BI29" s="59" t="s">
        <v>66</v>
      </c>
      <c r="BJ29" s="59" t="s">
        <v>67</v>
      </c>
      <c r="BK29" s="59" t="s">
        <v>68</v>
      </c>
      <c r="BL29" s="59" t="s">
        <v>69</v>
      </c>
      <c r="BM29" s="59" t="s">
        <v>70</v>
      </c>
      <c r="BN29" s="59" t="s">
        <v>71</v>
      </c>
      <c r="BO29" s="59" t="s">
        <v>72</v>
      </c>
      <c r="BP29" s="59" t="s">
        <v>73</v>
      </c>
      <c r="BQ29" s="59" t="s">
        <v>74</v>
      </c>
      <c r="BR29" s="59" t="s">
        <v>75</v>
      </c>
      <c r="BS29" s="59" t="s">
        <v>76</v>
      </c>
      <c r="BT29" s="59" t="s">
        <v>77</v>
      </c>
      <c r="BU29" s="59" t="s">
        <v>78</v>
      </c>
      <c r="BV29" s="59" t="s">
        <v>79</v>
      </c>
      <c r="BW29" s="59" t="s">
        <v>80</v>
      </c>
      <c r="BX29" s="59" t="s">
        <v>81</v>
      </c>
      <c r="BY29" s="59" t="s">
        <v>82</v>
      </c>
      <c r="BZ29" s="59" t="s">
        <v>83</v>
      </c>
      <c r="CA29" s="59" t="s">
        <v>84</v>
      </c>
      <c r="CB29" s="59" t="s">
        <v>85</v>
      </c>
      <c r="CC29" s="59" t="s">
        <v>86</v>
      </c>
      <c r="CD29" s="59" t="s">
        <v>87</v>
      </c>
      <c r="CE29" s="59" t="s">
        <v>88</v>
      </c>
      <c r="CF29" s="59" t="s">
        <v>89</v>
      </c>
      <c r="CG29" s="59" t="s">
        <v>90</v>
      </c>
      <c r="CH29" s="59" t="s">
        <v>91</v>
      </c>
      <c r="CI29" s="59" t="s">
        <v>92</v>
      </c>
      <c r="CJ29" s="59" t="s">
        <v>93</v>
      </c>
      <c r="CK29" s="59" t="s">
        <v>94</v>
      </c>
      <c r="CL29" s="59" t="s">
        <v>95</v>
      </c>
      <c r="CM29" s="59" t="s">
        <v>96</v>
      </c>
      <c r="CN29" s="59" t="s">
        <v>97</v>
      </c>
      <c r="CO29" s="60" t="s">
        <v>98</v>
      </c>
    </row>
    <row r="30" spans="1:93" ht="15" x14ac:dyDescent="0.2">
      <c r="A30" s="160" t="s">
        <v>125</v>
      </c>
      <c r="B30" s="61"/>
      <c r="C30" s="19"/>
      <c r="D30" s="19" t="s">
        <v>104</v>
      </c>
      <c r="E30" s="21" t="s">
        <v>126</v>
      </c>
      <c r="F30" s="21"/>
      <c r="G30" s="19" t="s">
        <v>111</v>
      </c>
      <c r="H30" s="62"/>
      <c r="I30" s="63"/>
      <c r="J30" s="22"/>
      <c r="K30" s="23"/>
      <c r="L30" s="23"/>
      <c r="M30" s="23"/>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5"/>
    </row>
    <row r="31" spans="1:93" ht="15" x14ac:dyDescent="0.2">
      <c r="A31" s="168"/>
      <c r="B31" s="64"/>
      <c r="C31" s="27"/>
      <c r="D31" s="27" t="s">
        <v>104</v>
      </c>
      <c r="E31" s="29" t="s">
        <v>126</v>
      </c>
      <c r="F31" s="29"/>
      <c r="G31" s="27" t="s">
        <v>127</v>
      </c>
      <c r="H31" s="65"/>
      <c r="I31" s="66"/>
      <c r="J31" s="30"/>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128</v>
      </c>
      <c r="F32" s="27"/>
      <c r="G32" s="27" t="s">
        <v>111</v>
      </c>
      <c r="H32" s="67"/>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129</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130</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131</v>
      </c>
      <c r="F35" s="27"/>
      <c r="G35" s="27" t="s">
        <v>111</v>
      </c>
      <c r="H35" s="65"/>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132</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133</v>
      </c>
      <c r="F37" s="27"/>
      <c r="G37" s="27" t="s">
        <v>111</v>
      </c>
      <c r="H37" s="65"/>
      <c r="I37" s="68"/>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134</v>
      </c>
      <c r="F38" s="27"/>
      <c r="G38" s="27" t="s">
        <v>111</v>
      </c>
      <c r="H38" s="67"/>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68"/>
      <c r="B39" s="64"/>
      <c r="C39" s="27"/>
      <c r="D39" s="27" t="s">
        <v>109</v>
      </c>
      <c r="E39" s="27" t="s">
        <v>135</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136</v>
      </c>
      <c r="F40" s="27"/>
      <c r="G40" s="27" t="s">
        <v>111</v>
      </c>
      <c r="H40" s="69"/>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137</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138</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68"/>
      <c r="B43" s="64"/>
      <c r="C43" s="27"/>
      <c r="D43" s="27" t="s">
        <v>109</v>
      </c>
      <c r="E43" s="27" t="s">
        <v>139</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ht="28.5" x14ac:dyDescent="0.2">
      <c r="A44" s="168"/>
      <c r="B44" s="64"/>
      <c r="C44" s="27"/>
      <c r="D44" s="27" t="s">
        <v>109</v>
      </c>
      <c r="E44" s="27" t="s">
        <v>140</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141</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142</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143</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144</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145</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146</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147</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148</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149</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150</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151</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152</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153</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154</v>
      </c>
      <c r="F58" s="27"/>
      <c r="G58" s="27" t="s">
        <v>111</v>
      </c>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155</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156</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157</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158</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109</v>
      </c>
      <c r="E63" s="27" t="s">
        <v>159</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64"/>
      <c r="C64" s="27"/>
      <c r="D64" s="27" t="s">
        <v>160</v>
      </c>
      <c r="E64" s="27"/>
      <c r="F64" s="27"/>
      <c r="G64" s="27"/>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68"/>
      <c r="B65" s="70"/>
      <c r="C65" s="32"/>
      <c r="D65" s="27" t="s">
        <v>161</v>
      </c>
      <c r="E65" s="27"/>
      <c r="F65" s="32"/>
      <c r="G65" s="32"/>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ht="15" thickBot="1" x14ac:dyDescent="0.25">
      <c r="A66" s="169"/>
      <c r="B66" s="71"/>
      <c r="C66" s="72"/>
      <c r="D66" s="73" t="s">
        <v>162</v>
      </c>
      <c r="E66" s="73"/>
      <c r="F66" s="72"/>
      <c r="G66" s="72"/>
      <c r="H66" s="74"/>
      <c r="I66" s="74"/>
      <c r="J66" s="74"/>
      <c r="K66" s="74"/>
      <c r="L66" s="74"/>
      <c r="M66" s="74"/>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42"/>
    </row>
    <row r="68" spans="1:93" ht="15" thickBot="1" x14ac:dyDescent="0.25"/>
    <row r="69" spans="1:93" ht="15" thickBot="1" x14ac:dyDescent="0.25">
      <c r="A69" s="75" t="s">
        <v>1</v>
      </c>
      <c r="B69" s="4" t="e">
        <f>#REF!</f>
        <v>#REF!</v>
      </c>
      <c r="C69" s="75" t="s">
        <v>3</v>
      </c>
      <c r="D69" s="76"/>
    </row>
    <row r="70" spans="1:93" ht="15" thickBot="1" x14ac:dyDescent="0.25">
      <c r="A70" s="9"/>
      <c r="B70" s="9"/>
      <c r="C70" s="9"/>
      <c r="D70" s="9"/>
    </row>
    <row r="71" spans="1:93" ht="15.75" thickBot="1" x14ac:dyDescent="0.25">
      <c r="A71" s="158" t="s">
        <v>163</v>
      </c>
      <c r="B71" s="159"/>
      <c r="C71" s="77" t="s">
        <v>164</v>
      </c>
      <c r="D71" s="77" t="s">
        <v>164</v>
      </c>
      <c r="E71" s="78"/>
      <c r="F71" s="78"/>
      <c r="G71" s="78"/>
      <c r="H71" s="78"/>
      <c r="I71" s="78"/>
      <c r="J71" s="78"/>
      <c r="K71" s="79"/>
      <c r="L71" s="78"/>
    </row>
    <row r="72" spans="1:93" x14ac:dyDescent="0.2">
      <c r="A72" s="80" t="s">
        <v>165</v>
      </c>
      <c r="B72" s="81"/>
      <c r="C72" s="82"/>
      <c r="D72" s="43"/>
      <c r="E72" s="78"/>
      <c r="F72" s="78"/>
      <c r="G72" s="78"/>
      <c r="H72" s="78"/>
      <c r="I72" s="78"/>
      <c r="J72" s="78"/>
      <c r="K72" s="79"/>
      <c r="L72" s="78"/>
    </row>
    <row r="73" spans="1:93" x14ac:dyDescent="0.2">
      <c r="A73" s="83" t="s">
        <v>166</v>
      </c>
      <c r="B73" s="78" t="s">
        <v>167</v>
      </c>
      <c r="C73" s="84">
        <f>3.5%</f>
        <v>3.5000000000000003E-2</v>
      </c>
      <c r="D73" s="43"/>
      <c r="E73" s="78"/>
      <c r="F73" s="78"/>
      <c r="G73" s="78"/>
      <c r="H73" s="78"/>
      <c r="I73" s="78"/>
      <c r="J73" s="78"/>
      <c r="K73" s="79"/>
      <c r="L73" s="78"/>
    </row>
    <row r="74" spans="1:93" x14ac:dyDescent="0.2">
      <c r="A74" s="83" t="s">
        <v>168</v>
      </c>
      <c r="B74" s="78" t="s">
        <v>122</v>
      </c>
      <c r="C74" s="84">
        <v>2.92E-2</v>
      </c>
      <c r="D74" s="43"/>
      <c r="E74" s="78"/>
      <c r="F74" s="78"/>
      <c r="G74" s="78"/>
      <c r="H74" s="78"/>
      <c r="I74" s="78"/>
      <c r="J74" s="78"/>
      <c r="K74" s="79"/>
      <c r="L74" s="78"/>
    </row>
    <row r="75" spans="1:93" x14ac:dyDescent="0.2">
      <c r="A75" s="83" t="s">
        <v>169</v>
      </c>
      <c r="B75" s="78" t="s">
        <v>170</v>
      </c>
      <c r="C75" s="85">
        <v>5</v>
      </c>
      <c r="D75" s="43"/>
      <c r="E75" s="78"/>
      <c r="F75" s="78"/>
      <c r="G75" s="78"/>
      <c r="H75" s="78"/>
      <c r="I75" s="78"/>
      <c r="J75" s="78"/>
      <c r="K75" s="79"/>
      <c r="L75" s="78"/>
    </row>
    <row r="76" spans="1:93" x14ac:dyDescent="0.2">
      <c r="A76" s="83" t="s">
        <v>171</v>
      </c>
      <c r="B76" s="78" t="s">
        <v>172</v>
      </c>
      <c r="C76" s="86">
        <v>1000</v>
      </c>
      <c r="D76" s="43"/>
      <c r="E76" s="78"/>
      <c r="F76" s="78"/>
      <c r="G76" s="78"/>
      <c r="H76" s="78"/>
      <c r="I76" s="78"/>
      <c r="J76" s="78"/>
      <c r="K76" s="79"/>
      <c r="L76" s="78"/>
    </row>
    <row r="77" spans="1:93" x14ac:dyDescent="0.2">
      <c r="A77" s="87" t="s">
        <v>173</v>
      </c>
      <c r="B77" s="88" t="s">
        <v>174</v>
      </c>
      <c r="C77" s="89">
        <f>1/C75</f>
        <v>0.2</v>
      </c>
      <c r="D77" s="43"/>
      <c r="E77" s="78"/>
      <c r="F77" s="78"/>
      <c r="G77" s="78"/>
      <c r="H77" s="78"/>
      <c r="I77" s="78"/>
      <c r="J77" s="78"/>
      <c r="K77" s="79"/>
      <c r="L77" s="78"/>
    </row>
    <row r="78" spans="1:93" x14ac:dyDescent="0.2">
      <c r="A78" s="79"/>
      <c r="B78" s="78"/>
      <c r="C78" s="78"/>
      <c r="D78" s="78"/>
      <c r="E78" s="78"/>
      <c r="F78" s="78"/>
      <c r="G78" s="78"/>
      <c r="H78" s="78"/>
      <c r="I78" s="78"/>
      <c r="J78" s="78"/>
      <c r="K78" s="79"/>
      <c r="L78" s="78"/>
    </row>
    <row r="79" spans="1:93" ht="15" thickBot="1" x14ac:dyDescent="0.25">
      <c r="A79" s="79"/>
      <c r="B79" s="78"/>
      <c r="C79" s="78"/>
      <c r="D79" s="90">
        <v>1</v>
      </c>
      <c r="E79" s="90">
        <v>2</v>
      </c>
      <c r="F79" s="90">
        <v>3</v>
      </c>
      <c r="G79" s="90">
        <v>4</v>
      </c>
      <c r="H79" s="90">
        <v>5</v>
      </c>
      <c r="J79" s="78"/>
      <c r="K79" s="79"/>
      <c r="L79" s="78"/>
    </row>
    <row r="80" spans="1:93" x14ac:dyDescent="0.2">
      <c r="A80" s="91"/>
      <c r="B80" s="92"/>
      <c r="C80" s="92"/>
      <c r="D80" s="93" t="s">
        <v>175</v>
      </c>
      <c r="E80" s="93" t="s">
        <v>176</v>
      </c>
      <c r="F80" s="93" t="s">
        <v>177</v>
      </c>
      <c r="G80" s="93" t="s">
        <v>178</v>
      </c>
      <c r="H80" s="94" t="s">
        <v>179</v>
      </c>
      <c r="I80" s="78"/>
      <c r="J80" s="170" t="s">
        <v>180</v>
      </c>
      <c r="K80" s="171"/>
      <c r="L80" s="78"/>
    </row>
    <row r="81" spans="1:12" ht="15" thickBot="1" x14ac:dyDescent="0.25">
      <c r="A81" s="95" t="s">
        <v>181</v>
      </c>
      <c r="B81" s="96" t="s">
        <v>108</v>
      </c>
      <c r="C81" s="96"/>
      <c r="D81" s="97">
        <f>1/((1+$C$73)^(D79))</f>
        <v>0.96618357487922713</v>
      </c>
      <c r="E81" s="97">
        <f t="shared" ref="E81:H81" si="15">1/((1+$C$73)^(E79))</f>
        <v>0.93351070036640305</v>
      </c>
      <c r="F81" s="97">
        <f t="shared" si="15"/>
        <v>0.90194270566802237</v>
      </c>
      <c r="G81" s="97">
        <f t="shared" si="15"/>
        <v>0.87144222769857238</v>
      </c>
      <c r="H81" s="97">
        <f t="shared" si="15"/>
        <v>0.84197316685852419</v>
      </c>
      <c r="I81" s="78"/>
      <c r="J81" s="172" t="s">
        <v>182</v>
      </c>
      <c r="K81" s="173"/>
      <c r="L81" s="78"/>
    </row>
    <row r="82" spans="1:12" ht="15" thickBot="1" x14ac:dyDescent="0.25">
      <c r="A82" s="79"/>
      <c r="B82" s="78"/>
      <c r="C82" s="78"/>
      <c r="D82" s="78"/>
      <c r="E82" s="78"/>
      <c r="F82" s="78"/>
      <c r="G82" s="78"/>
      <c r="H82" s="78"/>
      <c r="I82" s="78"/>
      <c r="J82" s="98"/>
      <c r="K82" s="99"/>
      <c r="L82" s="78"/>
    </row>
    <row r="83" spans="1:12" x14ac:dyDescent="0.2">
      <c r="A83" s="100" t="s">
        <v>183</v>
      </c>
      <c r="B83" s="101"/>
      <c r="C83" s="101"/>
      <c r="D83" s="102"/>
      <c r="E83" s="102"/>
      <c r="F83" s="102"/>
      <c r="G83" s="102"/>
      <c r="H83" s="103"/>
      <c r="I83" s="78"/>
      <c r="J83" s="98"/>
      <c r="K83" s="99"/>
      <c r="L83" s="78"/>
    </row>
    <row r="84" spans="1:12" x14ac:dyDescent="0.2">
      <c r="A84" s="104"/>
      <c r="B84" s="105"/>
      <c r="C84" s="106" t="s">
        <v>184</v>
      </c>
      <c r="D84" s="107" t="s">
        <v>175</v>
      </c>
      <c r="E84" s="107" t="s">
        <v>176</v>
      </c>
      <c r="F84" s="107" t="s">
        <v>177</v>
      </c>
      <c r="G84" s="107" t="s">
        <v>178</v>
      </c>
      <c r="H84" s="108" t="s">
        <v>179</v>
      </c>
      <c r="I84" s="78"/>
      <c r="J84" s="98"/>
      <c r="K84" s="99"/>
      <c r="L84" s="78"/>
    </row>
    <row r="85" spans="1:12" x14ac:dyDescent="0.2">
      <c r="A85" s="98" t="s">
        <v>185</v>
      </c>
      <c r="B85" s="78" t="s">
        <v>117</v>
      </c>
      <c r="C85" s="109" t="s">
        <v>186</v>
      </c>
      <c r="D85" s="110">
        <f>C76</f>
        <v>1000</v>
      </c>
      <c r="E85" s="110">
        <f>D87</f>
        <v>800</v>
      </c>
      <c r="F85" s="110">
        <f>E87</f>
        <v>600</v>
      </c>
      <c r="G85" s="110">
        <f>F87</f>
        <v>400</v>
      </c>
      <c r="H85" s="111">
        <f>G87</f>
        <v>200</v>
      </c>
      <c r="I85" s="78"/>
      <c r="J85" s="174" t="s">
        <v>187</v>
      </c>
      <c r="K85" s="175"/>
      <c r="L85" s="78"/>
    </row>
    <row r="86" spans="1:12" x14ac:dyDescent="0.2">
      <c r="A86" s="98" t="s">
        <v>188</v>
      </c>
      <c r="B86" s="78" t="s">
        <v>119</v>
      </c>
      <c r="C86" s="109" t="s">
        <v>186</v>
      </c>
      <c r="D86" s="110">
        <f>$D$85*$C$77</f>
        <v>200</v>
      </c>
      <c r="E86" s="110">
        <f>$D$85*$C$77</f>
        <v>200</v>
      </c>
      <c r="F86" s="110">
        <f>$D$85*$C$77</f>
        <v>200</v>
      </c>
      <c r="G86" s="110">
        <f>$D$85*$C$77</f>
        <v>200</v>
      </c>
      <c r="H86" s="111">
        <f>$D$85*$C$77</f>
        <v>200</v>
      </c>
      <c r="I86" s="78"/>
      <c r="J86" s="176" t="s">
        <v>189</v>
      </c>
      <c r="K86" s="177"/>
      <c r="L86" s="78"/>
    </row>
    <row r="87" spans="1:12" x14ac:dyDescent="0.2">
      <c r="A87" s="98" t="s">
        <v>190</v>
      </c>
      <c r="B87" s="78" t="s">
        <v>120</v>
      </c>
      <c r="C87" s="109" t="s">
        <v>186</v>
      </c>
      <c r="D87" s="110">
        <f>D85-D86</f>
        <v>800</v>
      </c>
      <c r="E87" s="110">
        <f>E85-E86</f>
        <v>600</v>
      </c>
      <c r="F87" s="110">
        <f>F85-F86</f>
        <v>400</v>
      </c>
      <c r="G87" s="110">
        <f>G85-G86</f>
        <v>200</v>
      </c>
      <c r="H87" s="111">
        <f>H85-H86</f>
        <v>0</v>
      </c>
      <c r="I87" s="78"/>
      <c r="J87" s="145" t="s">
        <v>191</v>
      </c>
      <c r="K87" s="146"/>
      <c r="L87" s="78"/>
    </row>
    <row r="88" spans="1:12" x14ac:dyDescent="0.2">
      <c r="A88" s="98" t="s">
        <v>192</v>
      </c>
      <c r="B88" s="78" t="s">
        <v>121</v>
      </c>
      <c r="C88" s="109" t="s">
        <v>186</v>
      </c>
      <c r="D88" s="110">
        <f>AVERAGE(D85,D87)</f>
        <v>900</v>
      </c>
      <c r="E88" s="110">
        <f>AVERAGE(E85,E87)</f>
        <v>700</v>
      </c>
      <c r="F88" s="110">
        <f>AVERAGE(F85,F87)</f>
        <v>500</v>
      </c>
      <c r="G88" s="110">
        <f>AVERAGE(G85,G87)</f>
        <v>300</v>
      </c>
      <c r="H88" s="111">
        <f>AVERAGE(H85,H87)</f>
        <v>100</v>
      </c>
      <c r="I88" s="78"/>
      <c r="J88" s="145" t="s">
        <v>193</v>
      </c>
      <c r="K88" s="146"/>
      <c r="L88" s="78"/>
    </row>
    <row r="89" spans="1:12" x14ac:dyDescent="0.2">
      <c r="A89" s="98" t="s">
        <v>194</v>
      </c>
      <c r="B89" s="78" t="s">
        <v>106</v>
      </c>
      <c r="C89" s="109" t="s">
        <v>186</v>
      </c>
      <c r="D89" s="110">
        <f>(D88*($C$74))+D86</f>
        <v>226.28</v>
      </c>
      <c r="E89" s="110">
        <f>(E88*($C$74))+E86</f>
        <v>220.44</v>
      </c>
      <c r="F89" s="110">
        <f>(F88*($C$74))+F86</f>
        <v>214.6</v>
      </c>
      <c r="G89" s="110">
        <f>(G88*($C$74))+G86</f>
        <v>208.76</v>
      </c>
      <c r="H89" s="111">
        <f>(H88*($C$74))+H86</f>
        <v>202.92</v>
      </c>
      <c r="I89" s="78"/>
      <c r="J89" s="147" t="s">
        <v>195</v>
      </c>
      <c r="K89" s="148"/>
      <c r="L89" s="78"/>
    </row>
    <row r="90" spans="1:12" x14ac:dyDescent="0.2">
      <c r="A90" s="98" t="s">
        <v>196</v>
      </c>
      <c r="B90" s="78" t="s">
        <v>197</v>
      </c>
      <c r="C90" s="109" t="s">
        <v>186</v>
      </c>
      <c r="D90" s="110">
        <f>D89*D81</f>
        <v>218.62801932367151</v>
      </c>
      <c r="E90" s="110">
        <f>E89*E81</f>
        <v>205.78309878876988</v>
      </c>
      <c r="F90" s="110">
        <f>F89*F81</f>
        <v>193.55690463635759</v>
      </c>
      <c r="G90" s="110">
        <f>G89*G81</f>
        <v>181.92227945435397</v>
      </c>
      <c r="H90" s="111">
        <f>H89*H81</f>
        <v>170.85319501893173</v>
      </c>
      <c r="I90" s="78"/>
      <c r="J90" s="147" t="s">
        <v>198</v>
      </c>
      <c r="K90" s="148"/>
      <c r="L90" s="78"/>
    </row>
    <row r="91" spans="1:12" x14ac:dyDescent="0.2">
      <c r="A91" s="98"/>
      <c r="B91" s="78"/>
      <c r="C91" s="109"/>
      <c r="D91" s="110"/>
      <c r="E91" s="110"/>
      <c r="F91" s="110"/>
      <c r="G91" s="110"/>
      <c r="H91" s="111"/>
      <c r="I91" s="78"/>
      <c r="J91" s="98"/>
      <c r="K91" s="99"/>
      <c r="L91" s="78"/>
    </row>
    <row r="92" spans="1:12" x14ac:dyDescent="0.2">
      <c r="A92" s="98" t="s">
        <v>199</v>
      </c>
      <c r="B92" s="112" t="s">
        <v>200</v>
      </c>
      <c r="C92" s="113" t="s">
        <v>186</v>
      </c>
      <c r="D92" s="114">
        <f>SUM(D90:H90)</f>
        <v>970.74349722208467</v>
      </c>
      <c r="E92" s="110"/>
      <c r="F92" s="110"/>
      <c r="G92" s="110"/>
      <c r="H92" s="111"/>
      <c r="I92" s="78"/>
      <c r="J92" s="147" t="s">
        <v>201</v>
      </c>
      <c r="K92" s="148"/>
      <c r="L92" s="78"/>
    </row>
    <row r="93" spans="1:12" ht="15" thickBot="1" x14ac:dyDescent="0.25">
      <c r="A93" s="115"/>
      <c r="B93" s="96"/>
      <c r="C93" s="116"/>
      <c r="D93" s="96"/>
      <c r="E93" s="96"/>
      <c r="F93" s="96"/>
      <c r="G93" s="96"/>
      <c r="H93" s="117"/>
      <c r="I93" s="78"/>
      <c r="J93" s="95"/>
      <c r="K93" s="117"/>
      <c r="L93" s="78"/>
    </row>
    <row r="94" spans="1:12" x14ac:dyDescent="0.2">
      <c r="A94" s="79"/>
      <c r="B94" s="78"/>
      <c r="C94" s="78"/>
      <c r="D94" s="78"/>
      <c r="E94" s="78"/>
      <c r="F94" s="78"/>
      <c r="G94" s="78"/>
      <c r="H94" s="78"/>
      <c r="I94" s="78"/>
      <c r="J94" s="79"/>
      <c r="K94" s="78"/>
      <c r="L94" s="78"/>
    </row>
    <row r="95" spans="1:12" ht="15" thickBot="1" x14ac:dyDescent="0.25">
      <c r="A95" s="79"/>
      <c r="B95" s="78"/>
      <c r="C95" s="78"/>
      <c r="D95" s="78"/>
      <c r="E95" s="78"/>
      <c r="F95" s="78"/>
      <c r="G95" s="78"/>
      <c r="H95" s="78"/>
      <c r="I95" s="78"/>
      <c r="J95" s="79"/>
      <c r="K95" s="78"/>
      <c r="L95" s="78"/>
    </row>
    <row r="96" spans="1:12" x14ac:dyDescent="0.2">
      <c r="A96" s="149" t="s">
        <v>202</v>
      </c>
      <c r="B96" s="150"/>
      <c r="C96" s="150"/>
      <c r="D96" s="150"/>
      <c r="E96" s="150"/>
      <c r="F96" s="150"/>
      <c r="G96" s="150"/>
      <c r="H96" s="151"/>
      <c r="I96" s="78"/>
      <c r="J96" s="79"/>
      <c r="K96" s="78"/>
      <c r="L96" s="78"/>
    </row>
    <row r="97" spans="1:12" x14ac:dyDescent="0.2">
      <c r="A97" s="152"/>
      <c r="B97" s="153"/>
      <c r="C97" s="153"/>
      <c r="D97" s="153"/>
      <c r="E97" s="153"/>
      <c r="F97" s="153"/>
      <c r="G97" s="153"/>
      <c r="H97" s="154"/>
      <c r="J97" s="78"/>
      <c r="K97" s="79"/>
      <c r="L97" s="78"/>
    </row>
    <row r="98" spans="1:12" x14ac:dyDescent="0.2">
      <c r="A98" s="152"/>
      <c r="B98" s="153"/>
      <c r="C98" s="153"/>
      <c r="D98" s="153"/>
      <c r="E98" s="153"/>
      <c r="F98" s="153"/>
      <c r="G98" s="153"/>
      <c r="H98" s="154"/>
    </row>
    <row r="99" spans="1:12" x14ac:dyDescent="0.2">
      <c r="A99" s="152"/>
      <c r="B99" s="153"/>
      <c r="C99" s="153"/>
      <c r="D99" s="153"/>
      <c r="E99" s="153"/>
      <c r="F99" s="153"/>
      <c r="G99" s="153"/>
      <c r="H99" s="154"/>
    </row>
    <row r="100" spans="1:12" x14ac:dyDescent="0.2">
      <c r="A100" s="152"/>
      <c r="B100" s="153"/>
      <c r="C100" s="153"/>
      <c r="D100" s="153"/>
      <c r="E100" s="153"/>
      <c r="F100" s="153"/>
      <c r="G100" s="153"/>
      <c r="H100" s="154"/>
    </row>
    <row r="101" spans="1:12" x14ac:dyDescent="0.2">
      <c r="A101" s="152"/>
      <c r="B101" s="153"/>
      <c r="C101" s="153"/>
      <c r="D101" s="153"/>
      <c r="E101" s="153"/>
      <c r="F101" s="153"/>
      <c r="G101" s="153"/>
      <c r="H101" s="154"/>
    </row>
    <row r="102" spans="1:12" x14ac:dyDescent="0.2">
      <c r="A102" s="152"/>
      <c r="B102" s="153"/>
      <c r="C102" s="153"/>
      <c r="D102" s="153"/>
      <c r="E102" s="153"/>
      <c r="F102" s="153"/>
      <c r="G102" s="153"/>
      <c r="H102" s="154"/>
    </row>
    <row r="103" spans="1:12" x14ac:dyDescent="0.2">
      <c r="A103" s="152"/>
      <c r="B103" s="153"/>
      <c r="C103" s="153"/>
      <c r="D103" s="153"/>
      <c r="E103" s="153"/>
      <c r="F103" s="153"/>
      <c r="G103" s="153"/>
      <c r="H103" s="154"/>
    </row>
    <row r="104" spans="1:12" x14ac:dyDescent="0.2">
      <c r="A104" s="152"/>
      <c r="B104" s="153"/>
      <c r="C104" s="153"/>
      <c r="D104" s="153"/>
      <c r="E104" s="153"/>
      <c r="F104" s="153"/>
      <c r="G104" s="153"/>
      <c r="H104" s="154"/>
    </row>
    <row r="105" spans="1:12" x14ac:dyDescent="0.2">
      <c r="A105" s="152"/>
      <c r="B105" s="153"/>
      <c r="C105" s="153"/>
      <c r="D105" s="153"/>
      <c r="E105" s="153"/>
      <c r="F105" s="153"/>
      <c r="G105" s="153"/>
      <c r="H105" s="154"/>
    </row>
    <row r="106" spans="1:12" x14ac:dyDescent="0.2">
      <c r="A106" s="152"/>
      <c r="B106" s="153"/>
      <c r="C106" s="153"/>
      <c r="D106" s="153"/>
      <c r="E106" s="153"/>
      <c r="F106" s="153"/>
      <c r="G106" s="153"/>
      <c r="H106" s="154"/>
    </row>
    <row r="107" spans="1:12" x14ac:dyDescent="0.2">
      <c r="A107" s="152"/>
      <c r="B107" s="153"/>
      <c r="C107" s="153"/>
      <c r="D107" s="153"/>
      <c r="E107" s="153"/>
      <c r="F107" s="153"/>
      <c r="G107" s="153"/>
      <c r="H107" s="154"/>
    </row>
    <row r="108" spans="1:12" x14ac:dyDescent="0.2">
      <c r="A108" s="152"/>
      <c r="B108" s="153"/>
      <c r="C108" s="153"/>
      <c r="D108" s="153"/>
      <c r="E108" s="153"/>
      <c r="F108" s="153"/>
      <c r="G108" s="153"/>
      <c r="H108" s="154"/>
    </row>
    <row r="109" spans="1:12" x14ac:dyDescent="0.2">
      <c r="A109" s="152"/>
      <c r="B109" s="153"/>
      <c r="C109" s="153"/>
      <c r="D109" s="153"/>
      <c r="E109" s="153"/>
      <c r="F109" s="153"/>
      <c r="G109" s="153"/>
      <c r="H109" s="154"/>
    </row>
    <row r="110" spans="1:12" x14ac:dyDescent="0.2">
      <c r="A110" s="152"/>
      <c r="B110" s="153"/>
      <c r="C110" s="153"/>
      <c r="D110" s="153"/>
      <c r="E110" s="153"/>
      <c r="F110" s="153"/>
      <c r="G110" s="153"/>
      <c r="H110" s="154"/>
    </row>
    <row r="111" spans="1:12" x14ac:dyDescent="0.2">
      <c r="A111" s="152"/>
      <c r="B111" s="153"/>
      <c r="C111" s="153"/>
      <c r="D111" s="153"/>
      <c r="E111" s="153"/>
      <c r="F111" s="153"/>
      <c r="G111" s="153"/>
      <c r="H111" s="154"/>
    </row>
    <row r="112" spans="1:12"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x14ac:dyDescent="0.2">
      <c r="A119" s="152"/>
      <c r="B119" s="153"/>
      <c r="C119" s="153"/>
      <c r="D119" s="153"/>
      <c r="E119" s="153"/>
      <c r="F119" s="153"/>
      <c r="G119" s="153"/>
      <c r="H119" s="154"/>
    </row>
    <row r="120" spans="1:8" ht="15" thickBot="1" x14ac:dyDescent="0.25">
      <c r="A120" s="155"/>
      <c r="B120" s="156"/>
      <c r="C120" s="156"/>
      <c r="D120" s="156"/>
      <c r="E120" s="156"/>
      <c r="F120" s="156"/>
      <c r="G120" s="156"/>
      <c r="H120" s="157"/>
    </row>
  </sheetData>
  <mergeCells count="17">
    <mergeCell ref="J87:K87"/>
    <mergeCell ref="A5:B5"/>
    <mergeCell ref="A7:A15"/>
    <mergeCell ref="H15:L15"/>
    <mergeCell ref="H17:L17"/>
    <mergeCell ref="A28:B28"/>
    <mergeCell ref="A30:A66"/>
    <mergeCell ref="A71:B71"/>
    <mergeCell ref="J80:K80"/>
    <mergeCell ref="J81:K81"/>
    <mergeCell ref="J85:K85"/>
    <mergeCell ref="J86:K86"/>
    <mergeCell ref="J88:K88"/>
    <mergeCell ref="J89:K89"/>
    <mergeCell ref="J90:K90"/>
    <mergeCell ref="J92:K92"/>
    <mergeCell ref="A96:H120"/>
  </mergeCells>
  <dataValidations count="4">
    <dataValidation type="list" allowBlank="1" showInputMessage="1" showErrorMessage="1" sqref="E64:E66 D30:D66 D12:D13 D27:D28" xr:uid="{9769A9F0-1B50-44A5-B14E-15B4D74DB735}">
      <formula1>Variables</formula1>
    </dataValidation>
    <dataValidation type="list" allowBlank="1" showInputMessage="1" showErrorMessage="1" sqref="G30:G64 G12:G13 G27:G28" xr:uid="{1B72C681-59A6-4ED4-BD08-A3DC9079BF67}">
      <formula1>"Fixed,Variable"</formula1>
    </dataValidation>
    <dataValidation type="list" allowBlank="1" showInputMessage="1" showErrorMessage="1" sqref="E32:F46" xr:uid="{42227C15-5E41-4A06-8E18-FB8427208FBF}">
      <formula1>INDIRECT(IFERROR(RIGHT($B32,LEN($B32)-FIND(" ",$B32)),$B32)&amp;"Subs")</formula1>
    </dataValidation>
    <dataValidation type="list" allowBlank="1" showInputMessage="1" showErrorMessage="1" sqref="E30:F31" xr:uid="{91721662-51A2-494C-B464-8869A9B1A567}">
      <formula1>INDIRECT(IFERROR(RIGHT(#REF!,LEN(#REF!)-FIND(" ",#REF!)),#REF!)&amp;"Subs")</formula1>
    </dataValidation>
  </dataValidations>
  <hyperlinks>
    <hyperlink ref="F3" location="'TITLE PAGE'!A1" display="Back to title page" xr:uid="{C2D93176-C4EF-400A-AD46-DAC02EE05154}"/>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F3D99-658A-4798-9840-DE2266529434}">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245</v>
      </c>
      <c r="C8" t="s">
        <v>212</v>
      </c>
      <c r="D8" s="27" t="s">
        <v>104</v>
      </c>
      <c r="E8" s="28"/>
      <c r="F8" s="142"/>
      <c r="G8" s="29" t="s">
        <v>105</v>
      </c>
      <c r="H8" s="30"/>
      <c r="I8" s="31"/>
      <c r="J8" s="31"/>
      <c r="K8" s="31"/>
      <c r="L8" s="31"/>
      <c r="M8" s="31"/>
      <c r="N8" s="118">
        <f>('[1]2030 onwards to 2080'!$E$45/5/1000000)*'[1]2030 onwards to 2080'!$H$4</f>
        <v>4.0777281339324942E-2</v>
      </c>
      <c r="O8" s="118">
        <f>('[1]2030 onwards to 2080'!$E$45/5/1000000)*'[1]2030 onwards to 2080'!$H$4</f>
        <v>4.0777281339324942E-2</v>
      </c>
      <c r="P8" s="118">
        <f>('[1]2030 onwards to 2080'!$E$45/5/1000000)*'[1]2030 onwards to 2080'!$H$4</f>
        <v>4.0777281339324942E-2</v>
      </c>
      <c r="Q8" s="118">
        <f>('[1]2030 onwards to 2080'!$E$45/5/1000000)*'[1]2030 onwards to 2080'!$H$4</f>
        <v>4.0777281339324942E-2</v>
      </c>
      <c r="R8" s="118">
        <f>('[1]2030 onwards to 2080'!$E$45/5/1000000)*'[1]2030 onwards to 2080'!$H$4</f>
        <v>4.0777281339324942E-2</v>
      </c>
      <c r="S8" s="118">
        <f>('[1]2030 onwards to 2080'!$J$45/5/1000000)*'[1]2030 onwards to 2080'!$H$4</f>
        <v>3.7922871645572197E-2</v>
      </c>
      <c r="T8" s="118">
        <f>('[1]2030 onwards to 2080'!$J$45/5/1000000)*'[1]2030 onwards to 2080'!$H$4</f>
        <v>3.7922871645572197E-2</v>
      </c>
      <c r="U8" s="118">
        <f>('[1]2030 onwards to 2080'!$J$45/5/1000000)*'[1]2030 onwards to 2080'!$H$4</f>
        <v>3.7922871645572197E-2</v>
      </c>
      <c r="V8" s="118">
        <f>('[1]2030 onwards to 2080'!$J$45/5/1000000)*'[1]2030 onwards to 2080'!$H$4</f>
        <v>3.7922871645572197E-2</v>
      </c>
      <c r="W8" s="118">
        <f>('[1]2030 onwards to 2080'!$J$45/5/1000000)*'[1]2030 onwards to 2080'!$H$4</f>
        <v>3.7922871645572197E-2</v>
      </c>
      <c r="X8" s="118">
        <f>('[1]2030 onwards to 2080'!$P$45/5/1000000)*'[1]2030 onwards to 2080'!$H$4</f>
        <v>3.5268270630382147E-2</v>
      </c>
      <c r="Y8" s="118">
        <f>('[1]2030 onwards to 2080'!$P$45/5/1000000)*'[1]2030 onwards to 2080'!$H$4</f>
        <v>3.5268270630382147E-2</v>
      </c>
      <c r="Z8" s="118">
        <f>('[1]2030 onwards to 2080'!$P$45/5/1000000)*'[1]2030 onwards to 2080'!$H$4</f>
        <v>3.5268270630382147E-2</v>
      </c>
      <c r="AA8" s="118">
        <f>('[1]2030 onwards to 2080'!$P$45/5/1000000)*'[1]2030 onwards to 2080'!$H$4</f>
        <v>3.5268270630382147E-2</v>
      </c>
      <c r="AB8" s="118">
        <f>('[1]2030 onwards to 2080'!$P$45/5/1000000)*'[1]2030 onwards to 2080'!$H$4</f>
        <v>3.5268270630382147E-2</v>
      </c>
      <c r="AC8" s="118">
        <f>('[1]2030 onwards to 2080'!$V$45/5/1000000)*'[1]2030 onwards to 2080'!$H$4</f>
        <v>3.3504857098863035E-2</v>
      </c>
      <c r="AD8" s="118">
        <f>('[1]2030 onwards to 2080'!$V$45/5/1000000)*'[1]2030 onwards to 2080'!$H$4</f>
        <v>3.3504857098863035E-2</v>
      </c>
      <c r="AE8" s="118">
        <f>('[1]2030 onwards to 2080'!$V$45/5/1000000)*'[1]2030 onwards to 2080'!$H$4</f>
        <v>3.3504857098863035E-2</v>
      </c>
      <c r="AF8" s="118">
        <f>('[1]2030 onwards to 2080'!$V$45/5/1000000)*'[1]2030 onwards to 2080'!$H$4</f>
        <v>3.3504857098863035E-2</v>
      </c>
      <c r="AG8" s="118">
        <f>('[1]2030 onwards to 2080'!$V$45/5/1000000)*'[1]2030 onwards to 2080'!$H$4</f>
        <v>3.3504857098863035E-2</v>
      </c>
      <c r="AH8" s="118">
        <f>('[1]2030 onwards to 2080'!$AB$45/5/1000000)*'[1]2030 onwards to 2080'!$H$4</f>
        <v>3.2164662814908512E-2</v>
      </c>
      <c r="AI8" s="118">
        <f>('[1]2030 onwards to 2080'!$AB$45/5/1000000)*'[1]2030 onwards to 2080'!$H$4</f>
        <v>3.2164662814908512E-2</v>
      </c>
      <c r="AJ8" s="118">
        <f>('[1]2030 onwards to 2080'!$AB$45/5/1000000)*'[1]2030 onwards to 2080'!$H$4</f>
        <v>3.2164662814908512E-2</v>
      </c>
      <c r="AK8" s="118">
        <f>('[1]2030 onwards to 2080'!$AB$45/5/1000000)*'[1]2030 onwards to 2080'!$H$4</f>
        <v>3.2164662814908512E-2</v>
      </c>
      <c r="AL8" s="118">
        <f>('[1]2030 onwards to 2080'!$AB$45/5/1000000)*'[1]2030 onwards to 2080'!$H$4</f>
        <v>3.2164662814908512E-2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3.939833945828497E-2</v>
      </c>
      <c r="O14" s="41">
        <f t="shared" ref="O14:BZ14" si="3">IF((O8+O9)*O11&lt;&gt;0,(O8+O9)*O11,"")</f>
        <v>3.939833945828497E-2</v>
      </c>
      <c r="P14" s="41">
        <f t="shared" si="3"/>
        <v>3.939833945828497E-2</v>
      </c>
      <c r="Q14" s="41">
        <f t="shared" si="3"/>
        <v>3.939833945828497E-2</v>
      </c>
      <c r="R14" s="41">
        <f>IF((R8+R9)*R11&lt;&gt;0,(R8+R9)*R11,"")</f>
        <v>3.939833945828497E-2</v>
      </c>
      <c r="S14" s="41">
        <f t="shared" si="3"/>
        <v>3.6640455696205027E-2</v>
      </c>
      <c r="T14" s="41">
        <f t="shared" si="3"/>
        <v>3.6640455696205027E-2</v>
      </c>
      <c r="U14" s="41">
        <f>IF((U8+U9)*U11&lt;&gt;0,(U8+U9)*U11,"")</f>
        <v>3.6640455696205027E-2</v>
      </c>
      <c r="V14" s="41">
        <f t="shared" si="3"/>
        <v>3.6640455696205027E-2</v>
      </c>
      <c r="W14" s="41">
        <f t="shared" si="3"/>
        <v>3.6640455696205027E-2</v>
      </c>
      <c r="X14" s="41">
        <f t="shared" si="3"/>
        <v>3.4075623797470679E-2</v>
      </c>
      <c r="Y14" s="41">
        <f t="shared" si="3"/>
        <v>3.4075623797470679E-2</v>
      </c>
      <c r="Z14" s="41">
        <f t="shared" si="3"/>
        <v>3.4075623797470679E-2</v>
      </c>
      <c r="AA14" s="41">
        <f t="shared" si="3"/>
        <v>3.4075623797470679E-2</v>
      </c>
      <c r="AB14" s="41">
        <f t="shared" si="3"/>
        <v>3.4075623797470679E-2</v>
      </c>
      <c r="AC14" s="41">
        <f t="shared" si="3"/>
        <v>3.2371842607597137E-2</v>
      </c>
      <c r="AD14" s="41">
        <f t="shared" si="3"/>
        <v>3.2371842607597137E-2</v>
      </c>
      <c r="AE14" s="41">
        <f t="shared" si="3"/>
        <v>3.2371842607597137E-2</v>
      </c>
      <c r="AF14" s="41">
        <f t="shared" si="3"/>
        <v>3.2371842607597137E-2</v>
      </c>
      <c r="AG14" s="41">
        <f t="shared" si="3"/>
        <v>3.2371842607597137E-2</v>
      </c>
      <c r="AH14" s="41">
        <f t="shared" si="3"/>
        <v>3.1076968903293253E-2</v>
      </c>
      <c r="AI14" s="41">
        <f t="shared" si="3"/>
        <v>3.1076968903293253E-2</v>
      </c>
      <c r="AJ14" s="41">
        <f t="shared" si="3"/>
        <v>3.1076968903293253E-2</v>
      </c>
      <c r="AK14" s="41">
        <f t="shared" si="3"/>
        <v>3.1076968903293253E-2</v>
      </c>
      <c r="AL14" s="41">
        <f t="shared" si="3"/>
        <v>3.1076968903293253E-2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0.86781615231425557</v>
      </c>
      <c r="I15" s="164"/>
      <c r="J15" s="164"/>
      <c r="K15" s="164"/>
      <c r="L15" s="165"/>
    </row>
    <row r="16" spans="1:93" s="43" customFormat="1" ht="15.75" thickBot="1" x14ac:dyDescent="0.25">
      <c r="A16" s="44"/>
      <c r="B16" s="45"/>
      <c r="C16" s="45"/>
      <c r="D16" s="46"/>
      <c r="E16" s="45"/>
      <c r="F16" s="45"/>
      <c r="G16" s="45"/>
      <c r="H16" s="47">
        <f>H15</f>
        <v>0.86781615231425557</v>
      </c>
      <c r="I16" s="48"/>
    </row>
    <row r="17" spans="1:93" s="43" customFormat="1" ht="15.75" thickBot="1" x14ac:dyDescent="0.25">
      <c r="A17" s="44"/>
      <c r="B17" s="45"/>
      <c r="C17" s="45"/>
      <c r="D17" s="46"/>
      <c r="E17" s="45"/>
      <c r="F17" s="45"/>
      <c r="G17" s="45"/>
      <c r="H17" s="163">
        <f>IF(SUM($M$14:$AL$14)&lt;&gt;0,SUM($M$14:$AL$14),"")</f>
        <v>0.86781615231425557</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0.86781615231425557</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6:K86"/>
    <mergeCell ref="A5:B5"/>
    <mergeCell ref="A7:A15"/>
    <mergeCell ref="H15:L15"/>
    <mergeCell ref="H17:L17"/>
    <mergeCell ref="A27:B27"/>
    <mergeCell ref="A29:A65"/>
    <mergeCell ref="A70:B70"/>
    <mergeCell ref="J79:K79"/>
    <mergeCell ref="J80:K80"/>
    <mergeCell ref="J84:K84"/>
    <mergeCell ref="J85:K85"/>
    <mergeCell ref="J87:K87"/>
    <mergeCell ref="J88:K88"/>
    <mergeCell ref="J89:K89"/>
    <mergeCell ref="J91:K91"/>
    <mergeCell ref="A95:H119"/>
  </mergeCells>
  <dataValidations count="4">
    <dataValidation type="list" allowBlank="1" showInputMessage="1" showErrorMessage="1" sqref="E29:F30" xr:uid="{72199F86-B071-417C-9687-4C66CC5C68B2}">
      <formula1>INDIRECT(IFERROR(RIGHT(#REF!,LEN(#REF!)-FIND(" ",#REF!)),#REF!)&amp;"Subs")</formula1>
    </dataValidation>
    <dataValidation type="list" allowBlank="1" showInputMessage="1" showErrorMessage="1" sqref="E31:F45" xr:uid="{EB092971-E0FA-47E3-A06F-C7F8544783F5}">
      <formula1>INDIRECT(IFERROR(RIGHT($B31,LEN($B31)-FIND(" ",$B31)),$B31)&amp;"Subs")</formula1>
    </dataValidation>
    <dataValidation type="list" allowBlank="1" showInputMessage="1" showErrorMessage="1" sqref="G29:G63 G12:G13 G16:G18 G25:G27" xr:uid="{15522ED9-5C19-472E-A18C-2BEF985069EA}">
      <formula1>"Fixed,Variable"</formula1>
    </dataValidation>
    <dataValidation type="list" allowBlank="1" showInputMessage="1" showErrorMessage="1" sqref="E63:E65 D29:D65 D12:D13 D16:D27" xr:uid="{E90BC38F-9DD1-4397-B81F-B34A533738F4}">
      <formula1>Variables</formula1>
    </dataValidation>
  </dataValidations>
  <hyperlinks>
    <hyperlink ref="F3" location="'TITLE PAGE'!A1" display="Back to title page" xr:uid="{C8B63330-7604-4D7D-8BEE-E82C9DC5F37E}"/>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A60C8-4962-4828-98F6-08342D74EB4B}">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246</v>
      </c>
      <c r="C8" t="s">
        <v>214</v>
      </c>
      <c r="D8" s="27" t="s">
        <v>104</v>
      </c>
      <c r="E8" s="28"/>
      <c r="F8" s="142"/>
      <c r="G8" s="29" t="s">
        <v>105</v>
      </c>
      <c r="H8" s="30"/>
      <c r="I8" s="31"/>
      <c r="J8" s="31"/>
      <c r="K8" s="31"/>
      <c r="L8" s="31"/>
      <c r="M8" s="31"/>
      <c r="N8" s="118">
        <f>('[1]2030 onwards to 2080'!$E$46/5/1000000)*'[1]2030 onwards to 2080'!$H$4</f>
        <v>9.7865475214379868E-2</v>
      </c>
      <c r="O8" s="118">
        <f>('[1]2030 onwards to 2080'!$E$46/5/1000000)*'[1]2030 onwards to 2080'!$H$4</f>
        <v>9.7865475214379868E-2</v>
      </c>
      <c r="P8" s="118">
        <f>('[1]2030 onwards to 2080'!$E$46/5/1000000)*'[1]2030 onwards to 2080'!$H$4</f>
        <v>9.7865475214379868E-2</v>
      </c>
      <c r="Q8" s="118">
        <f>('[1]2030 onwards to 2080'!$E$46/5/1000000)*'[1]2030 onwards to 2080'!$H$4</f>
        <v>9.7865475214379868E-2</v>
      </c>
      <c r="R8" s="118">
        <f>('[1]2030 onwards to 2080'!$E$46/5/1000000)*'[1]2030 onwards to 2080'!$H$4</f>
        <v>9.7865475214379868E-2</v>
      </c>
      <c r="S8" s="118">
        <f>('[1]2030 onwards to 2080'!$J$46/5/1000000)*'[1]2030 onwards to 2080'!$H$4</f>
        <v>9.1014891949373275E-2</v>
      </c>
      <c r="T8" s="118">
        <f>('[1]2030 onwards to 2080'!$J$46/5/1000000)*'[1]2030 onwards to 2080'!$H$4</f>
        <v>9.1014891949373275E-2</v>
      </c>
      <c r="U8" s="118">
        <f>('[1]2030 onwards to 2080'!$J$46/5/1000000)*'[1]2030 onwards to 2080'!$H$4</f>
        <v>9.1014891949373275E-2</v>
      </c>
      <c r="V8" s="118">
        <f>('[1]2030 onwards to 2080'!$J$46/5/1000000)*'[1]2030 onwards to 2080'!$H$4</f>
        <v>9.1014891949373275E-2</v>
      </c>
      <c r="W8" s="118">
        <f>('[1]2030 onwards to 2080'!$J$46/5/1000000)*'[1]2030 onwards to 2080'!$H$4</f>
        <v>9.1014891949373275E-2</v>
      </c>
      <c r="X8" s="118">
        <f>('[1]2030 onwards to 2080'!$P$46/5/1000000)*'[1]2030 onwards to 2080'!$H$4</f>
        <v>8.464384951291716E-2</v>
      </c>
      <c r="Y8" s="118">
        <f>('[1]2030 onwards to 2080'!$P$46/5/1000000)*'[1]2030 onwards to 2080'!$H$4</f>
        <v>8.464384951291716E-2</v>
      </c>
      <c r="Z8" s="118">
        <f>('[1]2030 onwards to 2080'!$P$46/5/1000000)*'[1]2030 onwards to 2080'!$H$4</f>
        <v>8.464384951291716E-2</v>
      </c>
      <c r="AA8" s="118">
        <f>('[1]2030 onwards to 2080'!$P$46/5/1000000)*'[1]2030 onwards to 2080'!$H$4</f>
        <v>8.464384951291716E-2</v>
      </c>
      <c r="AB8" s="118">
        <f>('[1]2030 onwards to 2080'!$P$46/5/1000000)*'[1]2030 onwards to 2080'!$H$4</f>
        <v>8.464384951291716E-2</v>
      </c>
      <c r="AC8" s="118">
        <f>('[1]2030 onwards to 2080'!$V$46/5/1000000)*'[1]2030 onwards to 2080'!$H$4</f>
        <v>8.0411657037271281E-2</v>
      </c>
      <c r="AD8" s="118">
        <f>('[1]2030 onwards to 2080'!$V$46/5/1000000)*'[1]2030 onwards to 2080'!$H$4</f>
        <v>8.0411657037271281E-2</v>
      </c>
      <c r="AE8" s="118">
        <f>('[1]2030 onwards to 2080'!$V$46/5/1000000)*'[1]2030 onwards to 2080'!$H$4</f>
        <v>8.0411657037271281E-2</v>
      </c>
      <c r="AF8" s="118">
        <f>('[1]2030 onwards to 2080'!$V$46/5/1000000)*'[1]2030 onwards to 2080'!$H$4</f>
        <v>8.0411657037271281E-2</v>
      </c>
      <c r="AG8" s="118">
        <f>('[1]2030 onwards to 2080'!$V$46/5/1000000)*'[1]2030 onwards to 2080'!$H$4</f>
        <v>8.0411657037271281E-2</v>
      </c>
      <c r="AH8" s="118">
        <f>('[1]2030 onwards to 2080'!$AB$46/5/1000000)*'[1]2030 onwards to 2080'!$H$4</f>
        <v>7.7195190755780421E-2</v>
      </c>
      <c r="AI8" s="118">
        <f>('[1]2030 onwards to 2080'!$AB$46/5/1000000)*'[1]2030 onwards to 2080'!$H$4</f>
        <v>7.7195190755780421E-2</v>
      </c>
      <c r="AJ8" s="118">
        <f>('[1]2030 onwards to 2080'!$AB$46/5/1000000)*'[1]2030 onwards to 2080'!$H$4</f>
        <v>7.7195190755780421E-2</v>
      </c>
      <c r="AK8" s="118">
        <f>('[1]2030 onwards to 2080'!$AB$46/5/1000000)*'[1]2030 onwards to 2080'!$H$4</f>
        <v>7.7195190755780421E-2</v>
      </c>
      <c r="AL8" s="118">
        <f>('[1]2030 onwards to 2080'!$AB$46/5/1000000)*'[1]2030 onwards to 2080'!$H$4</f>
        <v>7.7195190755780421E-2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9.4556014699883936E-2</v>
      </c>
      <c r="O14" s="41">
        <f t="shared" ref="O14:BZ14" si="3">IF((O8+O9)*O11&lt;&gt;0,(O8+O9)*O11,"")</f>
        <v>9.4556014699883936E-2</v>
      </c>
      <c r="P14" s="41">
        <f t="shared" si="3"/>
        <v>9.4556014699883936E-2</v>
      </c>
      <c r="Q14" s="41">
        <f t="shared" si="3"/>
        <v>9.4556014699883936E-2</v>
      </c>
      <c r="R14" s="41">
        <f>IF((R8+R9)*R11&lt;&gt;0,(R8+R9)*R11,"")</f>
        <v>9.4556014699883936E-2</v>
      </c>
      <c r="S14" s="41">
        <f t="shared" si="3"/>
        <v>8.7937093670892058E-2</v>
      </c>
      <c r="T14" s="41">
        <f t="shared" si="3"/>
        <v>8.7937093670892058E-2</v>
      </c>
      <c r="U14" s="41">
        <f>IF((U8+U9)*U11&lt;&gt;0,(U8+U9)*U11,"")</f>
        <v>8.7937093670892058E-2</v>
      </c>
      <c r="V14" s="41">
        <f t="shared" si="3"/>
        <v>8.7937093670892058E-2</v>
      </c>
      <c r="W14" s="41">
        <f t="shared" si="3"/>
        <v>8.7937093670892058E-2</v>
      </c>
      <c r="X14" s="41">
        <f t="shared" si="3"/>
        <v>8.1781497113929624E-2</v>
      </c>
      <c r="Y14" s="41">
        <f t="shared" si="3"/>
        <v>8.1781497113929624E-2</v>
      </c>
      <c r="Z14" s="41">
        <f t="shared" si="3"/>
        <v>8.1781497113929624E-2</v>
      </c>
      <c r="AA14" s="41">
        <f t="shared" si="3"/>
        <v>8.1781497113929624E-2</v>
      </c>
      <c r="AB14" s="41">
        <f t="shared" si="3"/>
        <v>8.1781497113929624E-2</v>
      </c>
      <c r="AC14" s="41">
        <f t="shared" si="3"/>
        <v>7.7692422258233126E-2</v>
      </c>
      <c r="AD14" s="41">
        <f t="shared" si="3"/>
        <v>7.7692422258233126E-2</v>
      </c>
      <c r="AE14" s="41">
        <f t="shared" si="3"/>
        <v>7.7692422258233126E-2</v>
      </c>
      <c r="AF14" s="41">
        <f t="shared" si="3"/>
        <v>7.7692422258233126E-2</v>
      </c>
      <c r="AG14" s="41">
        <f t="shared" si="3"/>
        <v>7.7692422258233126E-2</v>
      </c>
      <c r="AH14" s="41">
        <f t="shared" si="3"/>
        <v>7.4584725367903795E-2</v>
      </c>
      <c r="AI14" s="41">
        <f t="shared" si="3"/>
        <v>7.4584725367903795E-2</v>
      </c>
      <c r="AJ14" s="41">
        <f t="shared" si="3"/>
        <v>7.4584725367903795E-2</v>
      </c>
      <c r="AK14" s="41">
        <f t="shared" si="3"/>
        <v>7.4584725367903795E-2</v>
      </c>
      <c r="AL14" s="41">
        <f t="shared" si="3"/>
        <v>7.4584725367903795E-2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2.082758765554213</v>
      </c>
      <c r="I15" s="164"/>
      <c r="J15" s="164"/>
      <c r="K15" s="164"/>
      <c r="L15" s="165"/>
    </row>
    <row r="16" spans="1:93" s="43" customFormat="1" ht="15.75" thickBot="1" x14ac:dyDescent="0.25">
      <c r="A16" s="44"/>
      <c r="B16" s="45"/>
      <c r="C16" s="45"/>
      <c r="D16" s="46"/>
      <c r="E16" s="45"/>
      <c r="F16" s="45"/>
      <c r="G16" s="45"/>
      <c r="H16" s="47">
        <f>H15</f>
        <v>2.082758765554213</v>
      </c>
      <c r="I16" s="48"/>
    </row>
    <row r="17" spans="1:93" s="43" customFormat="1" ht="15.75" thickBot="1" x14ac:dyDescent="0.25">
      <c r="A17" s="44"/>
      <c r="B17" s="45"/>
      <c r="C17" s="45"/>
      <c r="D17" s="46"/>
      <c r="E17" s="45"/>
      <c r="F17" s="45"/>
      <c r="G17" s="45"/>
      <c r="H17" s="163">
        <f>IF(SUM($M$14:$AL$14)&lt;&gt;0,SUM($M$14:$AL$14),"")</f>
        <v>2.082758765554213</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2.082758765554213</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6:K86"/>
    <mergeCell ref="A5:B5"/>
    <mergeCell ref="A7:A15"/>
    <mergeCell ref="H15:L15"/>
    <mergeCell ref="H17:L17"/>
    <mergeCell ref="A27:B27"/>
    <mergeCell ref="A29:A65"/>
    <mergeCell ref="A70:B70"/>
    <mergeCell ref="J79:K79"/>
    <mergeCell ref="J80:K80"/>
    <mergeCell ref="J84:K84"/>
    <mergeCell ref="J85:K85"/>
    <mergeCell ref="J87:K87"/>
    <mergeCell ref="J88:K88"/>
    <mergeCell ref="J89:K89"/>
    <mergeCell ref="J91:K91"/>
    <mergeCell ref="A95:H119"/>
  </mergeCells>
  <dataValidations count="4">
    <dataValidation type="list" allowBlank="1" showInputMessage="1" showErrorMessage="1" sqref="E63:E65 D29:D65 D12:D13 D16:D27" xr:uid="{D1FF9C73-068C-446B-B914-E7398C95A905}">
      <formula1>Variables</formula1>
    </dataValidation>
    <dataValidation type="list" allowBlank="1" showInputMessage="1" showErrorMessage="1" sqref="G29:G63 G12:G13 G16:G18 G25:G27" xr:uid="{CA7A5B43-9FB4-4B62-B6A3-2A67CA2CFB20}">
      <formula1>"Fixed,Variable"</formula1>
    </dataValidation>
    <dataValidation type="list" allowBlank="1" showInputMessage="1" showErrorMessage="1" sqref="E31:F45" xr:uid="{59F7420C-9357-4083-9557-F9B9CE0DC0C2}">
      <formula1>INDIRECT(IFERROR(RIGHT($B31,LEN($B31)-FIND(" ",$B31)),$B31)&amp;"Subs")</formula1>
    </dataValidation>
    <dataValidation type="list" allowBlank="1" showInputMessage="1" showErrorMessage="1" sqref="E29:F30" xr:uid="{B0BD2012-4908-4012-955A-E582E1778F53}">
      <formula1>INDIRECT(IFERROR(RIGHT(#REF!,LEN(#REF!)-FIND(" ",#REF!)),#REF!)&amp;"Subs")</formula1>
    </dataValidation>
  </dataValidations>
  <hyperlinks>
    <hyperlink ref="F3" location="'TITLE PAGE'!A1" display="Back to title page" xr:uid="{E3EA7D81-52D1-438F-B2C1-C8D4543DE03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CEBF7-D862-4B20-8C76-F03E5512E1DA}">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247</v>
      </c>
      <c r="C8" t="s">
        <v>232</v>
      </c>
      <c r="D8" s="27" t="s">
        <v>104</v>
      </c>
      <c r="E8" s="28"/>
      <c r="F8" s="142"/>
      <c r="G8" s="29" t="s">
        <v>105</v>
      </c>
      <c r="H8" s="30"/>
      <c r="I8" s="31"/>
      <c r="J8" s="31"/>
      <c r="K8" s="31"/>
      <c r="L8" s="31"/>
      <c r="M8" s="31"/>
      <c r="N8" s="118">
        <f>('[1]2030 onwards to 2080'!$E$47/5/1000000)*'[1]2030 onwards to 2080'!$H$4</f>
        <v>1.5991090721303901E-2</v>
      </c>
      <c r="O8" s="118">
        <f>('[1]2030 onwards to 2080'!$E$47/5/1000000)*'[1]2030 onwards to 2080'!$H$4</f>
        <v>1.5991090721303901E-2</v>
      </c>
      <c r="P8" s="118">
        <f>('[1]2030 onwards to 2080'!$E$47/5/1000000)*'[1]2030 onwards to 2080'!$H$4</f>
        <v>1.5991090721303901E-2</v>
      </c>
      <c r="Q8" s="118">
        <f>('[1]2030 onwards to 2080'!$E$47/5/1000000)*'[1]2030 onwards to 2080'!$H$4</f>
        <v>1.5991090721303901E-2</v>
      </c>
      <c r="R8" s="118">
        <f>('[1]2030 onwards to 2080'!$E$47/5/1000000)*'[1]2030 onwards to 2080'!$H$4</f>
        <v>1.5991090721303901E-2</v>
      </c>
      <c r="S8" s="118">
        <f>('[1]2030 onwards to 2080'!$J$47/5/1000000)*'[1]2030 onwards to 2080'!$H$4</f>
        <v>1.4871714370812627E-2</v>
      </c>
      <c r="T8" s="118">
        <f>('[1]2030 onwards to 2080'!$J$47/5/1000000)*'[1]2030 onwards to 2080'!$H$4</f>
        <v>1.4871714370812627E-2</v>
      </c>
      <c r="U8" s="118">
        <f>('[1]2030 onwards to 2080'!$J$47/5/1000000)*'[1]2030 onwards to 2080'!$H$4</f>
        <v>1.4871714370812627E-2</v>
      </c>
      <c r="V8" s="118">
        <f>('[1]2030 onwards to 2080'!$J$47/5/1000000)*'[1]2030 onwards to 2080'!$H$4</f>
        <v>1.4871714370812627E-2</v>
      </c>
      <c r="W8" s="118">
        <f>('[1]2030 onwards to 2080'!$J$47/5/1000000)*'[1]2030 onwards to 2080'!$H$4</f>
        <v>1.4871714370812627E-2</v>
      </c>
      <c r="X8" s="118">
        <f>('[1]2030 onwards to 2080'!$P$47/5/1000000)*'[1]2030 onwards to 2080'!$H$4</f>
        <v>1.3830694364855742E-2</v>
      </c>
      <c r="Y8" s="118">
        <f>('[1]2030 onwards to 2080'!$P$47/5/1000000)*'[1]2030 onwards to 2080'!$H$4</f>
        <v>1.3830694364855742E-2</v>
      </c>
      <c r="Z8" s="118">
        <f>('[1]2030 onwards to 2080'!$P$47/5/1000000)*'[1]2030 onwards to 2080'!$H$4</f>
        <v>1.3830694364855742E-2</v>
      </c>
      <c r="AA8" s="118">
        <f>('[1]2030 onwards to 2080'!$P$47/5/1000000)*'[1]2030 onwards to 2080'!$H$4</f>
        <v>1.3830694364855742E-2</v>
      </c>
      <c r="AB8" s="118">
        <f>('[1]2030 onwards to 2080'!$P$47/5/1000000)*'[1]2030 onwards to 2080'!$H$4</f>
        <v>1.3830694364855742E-2</v>
      </c>
      <c r="AC8" s="118">
        <f>('[1]2030 onwards to 2080'!$V$47/5/1000000)*'[1]2030 onwards to 2080'!$H$4</f>
        <v>1.3139159646612955E-2</v>
      </c>
      <c r="AD8" s="118">
        <f>('[1]2030 onwards to 2080'!$V$47/5/1000000)*'[1]2030 onwards to 2080'!$H$4</f>
        <v>1.3139159646612955E-2</v>
      </c>
      <c r="AE8" s="118">
        <f>('[1]2030 onwards to 2080'!$V$47/5/1000000)*'[1]2030 onwards to 2080'!$H$4</f>
        <v>1.3139159646612955E-2</v>
      </c>
      <c r="AF8" s="118">
        <f>('[1]2030 onwards to 2080'!$V$47/5/1000000)*'[1]2030 onwards to 2080'!$H$4</f>
        <v>1.3139159646612955E-2</v>
      </c>
      <c r="AG8" s="118">
        <f>('[1]2030 onwards to 2080'!$V$47/5/1000000)*'[1]2030 onwards to 2080'!$H$4</f>
        <v>1.3139159646612955E-2</v>
      </c>
      <c r="AH8" s="118">
        <f>('[1]2030 onwards to 2080'!$AB$47/5/1000000)*'[1]2030 onwards to 2080'!$H$4</f>
        <v>1.2613593260748434E-2</v>
      </c>
      <c r="AI8" s="118">
        <f>('[1]2030 onwards to 2080'!$AB$47/5/1000000)*'[1]2030 onwards to 2080'!$H$4</f>
        <v>1.2613593260748434E-2</v>
      </c>
      <c r="AJ8" s="118">
        <f>('[1]2030 onwards to 2080'!$AB$47/5/1000000)*'[1]2030 onwards to 2080'!$H$4</f>
        <v>1.2613593260748434E-2</v>
      </c>
      <c r="AK8" s="118">
        <f>('[1]2030 onwards to 2080'!$AB$47/5/1000000)*'[1]2030 onwards to 2080'!$H$4</f>
        <v>1.2613593260748434E-2</v>
      </c>
      <c r="AL8" s="118">
        <f>('[1]2030 onwards to 2080'!$AB$47/5/1000000)*'[1]2030 onwards to 2080'!$H$4</f>
        <v>1.2613593260748434E-2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1.5450329199327442E-2</v>
      </c>
      <c r="O14" s="41">
        <f t="shared" ref="O14:BZ14" si="3">IF((O8+O9)*O11&lt;&gt;0,(O8+O9)*O11,"")</f>
        <v>1.5450329199327442E-2</v>
      </c>
      <c r="P14" s="41">
        <f t="shared" si="3"/>
        <v>1.5450329199327442E-2</v>
      </c>
      <c r="Q14" s="41">
        <f t="shared" si="3"/>
        <v>1.5450329199327442E-2</v>
      </c>
      <c r="R14" s="41">
        <f>IF((R8+R9)*R11&lt;&gt;0,(R8+R9)*R11,"")</f>
        <v>1.5450329199327442E-2</v>
      </c>
      <c r="S14" s="41">
        <f t="shared" si="3"/>
        <v>1.436880615537452E-2</v>
      </c>
      <c r="T14" s="41">
        <f t="shared" si="3"/>
        <v>1.436880615537452E-2</v>
      </c>
      <c r="U14" s="41">
        <f>IF((U8+U9)*U11&lt;&gt;0,(U8+U9)*U11,"")</f>
        <v>1.436880615537452E-2</v>
      </c>
      <c r="V14" s="41">
        <f t="shared" si="3"/>
        <v>1.436880615537452E-2</v>
      </c>
      <c r="W14" s="41">
        <f t="shared" si="3"/>
        <v>1.436880615537452E-2</v>
      </c>
      <c r="X14" s="41">
        <f t="shared" si="3"/>
        <v>1.3362989724498302E-2</v>
      </c>
      <c r="Y14" s="41">
        <f t="shared" si="3"/>
        <v>1.3362989724498302E-2</v>
      </c>
      <c r="Z14" s="41">
        <f t="shared" si="3"/>
        <v>1.3362989724498302E-2</v>
      </c>
      <c r="AA14" s="41">
        <f t="shared" si="3"/>
        <v>1.3362989724498302E-2</v>
      </c>
      <c r="AB14" s="41">
        <f t="shared" si="3"/>
        <v>1.3362989724498302E-2</v>
      </c>
      <c r="AC14" s="41">
        <f t="shared" si="3"/>
        <v>1.2694840238273388E-2</v>
      </c>
      <c r="AD14" s="41">
        <f t="shared" si="3"/>
        <v>1.2694840238273388E-2</v>
      </c>
      <c r="AE14" s="41">
        <f t="shared" si="3"/>
        <v>1.2694840238273388E-2</v>
      </c>
      <c r="AF14" s="41">
        <f t="shared" si="3"/>
        <v>1.2694840238273388E-2</v>
      </c>
      <c r="AG14" s="41">
        <f t="shared" si="3"/>
        <v>1.2694840238273388E-2</v>
      </c>
      <c r="AH14" s="41">
        <f t="shared" si="3"/>
        <v>1.2187046628742449E-2</v>
      </c>
      <c r="AI14" s="41">
        <f t="shared" si="3"/>
        <v>1.2187046628742449E-2</v>
      </c>
      <c r="AJ14" s="41">
        <f t="shared" si="3"/>
        <v>1.2187046628742449E-2</v>
      </c>
      <c r="AK14" s="41">
        <f t="shared" si="3"/>
        <v>1.2187046628742449E-2</v>
      </c>
      <c r="AL14" s="41">
        <f t="shared" si="3"/>
        <v>1.2187046628742449E-2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0.34032005973108048</v>
      </c>
      <c r="I15" s="164"/>
      <c r="J15" s="164"/>
      <c r="K15" s="164"/>
      <c r="L15" s="165"/>
    </row>
    <row r="16" spans="1:93" s="43" customFormat="1" ht="15.75" thickBot="1" x14ac:dyDescent="0.25">
      <c r="A16" s="44"/>
      <c r="B16" s="45"/>
      <c r="C16" s="45"/>
      <c r="D16" s="46"/>
      <c r="E16" s="45"/>
      <c r="F16" s="45"/>
      <c r="G16" s="45"/>
      <c r="H16" s="47">
        <f>H15</f>
        <v>0.34032005973108048</v>
      </c>
      <c r="I16" s="48"/>
    </row>
    <row r="17" spans="1:93" s="43" customFormat="1" ht="15.75" thickBot="1" x14ac:dyDescent="0.25">
      <c r="A17" s="44"/>
      <c r="B17" s="45"/>
      <c r="C17" s="45"/>
      <c r="D17" s="46"/>
      <c r="E17" s="45"/>
      <c r="F17" s="45"/>
      <c r="G17" s="45"/>
      <c r="H17" s="163">
        <f>IF(SUM($M$14:$AL$14)&lt;&gt;0,SUM($M$14:$AL$14),"")</f>
        <v>0.34032005973108048</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0.34032005973108048</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6:K86"/>
    <mergeCell ref="A5:B5"/>
    <mergeCell ref="A7:A15"/>
    <mergeCell ref="H15:L15"/>
    <mergeCell ref="H17:L17"/>
    <mergeCell ref="A27:B27"/>
    <mergeCell ref="A29:A65"/>
    <mergeCell ref="A70:B70"/>
    <mergeCell ref="J79:K79"/>
    <mergeCell ref="J80:K80"/>
    <mergeCell ref="J84:K84"/>
    <mergeCell ref="J85:K85"/>
    <mergeCell ref="J87:K87"/>
    <mergeCell ref="J88:K88"/>
    <mergeCell ref="J89:K89"/>
    <mergeCell ref="J91:K91"/>
    <mergeCell ref="A95:H119"/>
  </mergeCells>
  <dataValidations count="4">
    <dataValidation type="list" allowBlank="1" showInputMessage="1" showErrorMessage="1" sqref="E29:F30" xr:uid="{232E148B-8D1D-42A5-93BE-7300E10CF69F}">
      <formula1>INDIRECT(IFERROR(RIGHT(#REF!,LEN(#REF!)-FIND(" ",#REF!)),#REF!)&amp;"Subs")</formula1>
    </dataValidation>
    <dataValidation type="list" allowBlank="1" showInputMessage="1" showErrorMessage="1" sqref="E31:F45" xr:uid="{79F01C2D-E30F-4B0E-B2D8-E865D23328B4}">
      <formula1>INDIRECT(IFERROR(RIGHT($B31,LEN($B31)-FIND(" ",$B31)),$B31)&amp;"Subs")</formula1>
    </dataValidation>
    <dataValidation type="list" allowBlank="1" showInputMessage="1" showErrorMessage="1" sqref="G29:G63 G12:G13 G16:G18 G25:G27" xr:uid="{F7C12761-20C4-4A9F-B86E-B00D31A41D30}">
      <formula1>"Fixed,Variable"</formula1>
    </dataValidation>
    <dataValidation type="list" allowBlank="1" showInputMessage="1" showErrorMessage="1" sqref="E63:E65 D29:D65 D12:D13 D16:D27" xr:uid="{19A033B4-AA9F-401E-9E5A-18425E449E36}">
      <formula1>Variables</formula1>
    </dataValidation>
  </dataValidations>
  <hyperlinks>
    <hyperlink ref="F3" location="'TITLE PAGE'!A1" display="Back to title page" xr:uid="{EDF7538B-D186-4215-8B04-76B91DF9524B}"/>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AC491-FA18-4886-A745-FA9C10B4A08D}">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248</v>
      </c>
      <c r="C8" t="s">
        <v>216</v>
      </c>
      <c r="D8" s="27" t="s">
        <v>104</v>
      </c>
      <c r="E8" s="28"/>
      <c r="F8" s="142"/>
      <c r="G8" s="29" t="s">
        <v>105</v>
      </c>
      <c r="H8" s="30"/>
      <c r="I8" s="31"/>
      <c r="J8" s="31"/>
      <c r="K8" s="31"/>
      <c r="L8" s="31"/>
      <c r="M8" s="31"/>
      <c r="N8" s="118">
        <f>('[1]2030 onwards to 2080'!$E$48/5/1000000)*'[1]2030 onwards to 2080'!$H$4</f>
        <v>0.62365253813085209</v>
      </c>
      <c r="O8" s="118">
        <f>('[1]2030 onwards to 2080'!$E$48/5/1000000)*'[1]2030 onwards to 2080'!$H$4</f>
        <v>0.62365253813085209</v>
      </c>
      <c r="P8" s="118">
        <f>('[1]2030 onwards to 2080'!$E$48/5/1000000)*'[1]2030 onwards to 2080'!$H$4</f>
        <v>0.62365253813085209</v>
      </c>
      <c r="Q8" s="118">
        <f>('[1]2030 onwards to 2080'!$E$48/5/1000000)*'[1]2030 onwards to 2080'!$H$4</f>
        <v>0.62365253813085209</v>
      </c>
      <c r="R8" s="118">
        <f>('[1]2030 onwards to 2080'!$E$48/5/1000000)*'[1]2030 onwards to 2080'!$H$4</f>
        <v>0.62365253813085209</v>
      </c>
      <c r="S8" s="118">
        <f>('[1]2030 onwards to 2080'!$J$48/5/1000000)*'[1]2030 onwards to 2080'!$H$4</f>
        <v>0.57999686046169241</v>
      </c>
      <c r="T8" s="118">
        <f>('[1]2030 onwards to 2080'!$J$48/5/1000000)*'[1]2030 onwards to 2080'!$H$4</f>
        <v>0.57999686046169241</v>
      </c>
      <c r="U8" s="118">
        <f>('[1]2030 onwards to 2080'!$J$48/5/1000000)*'[1]2030 onwards to 2080'!$H$4</f>
        <v>0.57999686046169241</v>
      </c>
      <c r="V8" s="118">
        <f>('[1]2030 onwards to 2080'!$J$48/5/1000000)*'[1]2030 onwards to 2080'!$H$4</f>
        <v>0.57999686046169241</v>
      </c>
      <c r="W8" s="118">
        <f>('[1]2030 onwards to 2080'!$J$48/5/1000000)*'[1]2030 onwards to 2080'!$H$4</f>
        <v>0.57999686046169241</v>
      </c>
      <c r="X8" s="118">
        <f>('[1]2030 onwards to 2080'!$P$48/5/1000000)*'[1]2030 onwards to 2080'!$H$4</f>
        <v>0.53939708022937394</v>
      </c>
      <c r="Y8" s="118">
        <f>('[1]2030 onwards to 2080'!$P$48/5/1000000)*'[1]2030 onwards to 2080'!$H$4</f>
        <v>0.53939708022937394</v>
      </c>
      <c r="Z8" s="118">
        <f>('[1]2030 onwards to 2080'!$P$48/5/1000000)*'[1]2030 onwards to 2080'!$H$4</f>
        <v>0.53939708022937394</v>
      </c>
      <c r="AA8" s="118">
        <f>('[1]2030 onwards to 2080'!$P$48/5/1000000)*'[1]2030 onwards to 2080'!$H$4</f>
        <v>0.53939708022937394</v>
      </c>
      <c r="AB8" s="118">
        <f>('[1]2030 onwards to 2080'!$P$48/5/1000000)*'[1]2030 onwards to 2080'!$H$4</f>
        <v>0.53939708022937394</v>
      </c>
      <c r="AC8" s="118">
        <f>('[1]2030 onwards to 2080'!$V$48/5/1000000)*'[1]2030 onwards to 2080'!$H$4</f>
        <v>0.51242722621790526</v>
      </c>
      <c r="AD8" s="118">
        <f>('[1]2030 onwards to 2080'!$V$48/5/1000000)*'[1]2030 onwards to 2080'!$H$4</f>
        <v>0.51242722621790526</v>
      </c>
      <c r="AE8" s="118">
        <f>('[1]2030 onwards to 2080'!$V$48/5/1000000)*'[1]2030 onwards to 2080'!$H$4</f>
        <v>0.51242722621790526</v>
      </c>
      <c r="AF8" s="118">
        <f>('[1]2030 onwards to 2080'!$V$48/5/1000000)*'[1]2030 onwards to 2080'!$H$4</f>
        <v>0.51242722621790526</v>
      </c>
      <c r="AG8" s="118">
        <f>('[1]2030 onwards to 2080'!$V$48/5/1000000)*'[1]2030 onwards to 2080'!$H$4</f>
        <v>0.51242722621790526</v>
      </c>
      <c r="AH8" s="118">
        <f>('[1]2030 onwards to 2080'!$AB$48/5/1000000)*'[1]2030 onwards to 2080'!$H$4</f>
        <v>0.49193013716918904</v>
      </c>
      <c r="AI8" s="118">
        <f>('[1]2030 onwards to 2080'!$AB$48/5/1000000)*'[1]2030 onwards to 2080'!$H$4</f>
        <v>0.49193013716918904</v>
      </c>
      <c r="AJ8" s="118">
        <f>('[1]2030 onwards to 2080'!$AB$48/5/1000000)*'[1]2030 onwards to 2080'!$H$4</f>
        <v>0.49193013716918904</v>
      </c>
      <c r="AK8" s="118">
        <f>('[1]2030 onwards to 2080'!$AB$48/5/1000000)*'[1]2030 onwards to 2080'!$H$4</f>
        <v>0.49193013716918904</v>
      </c>
      <c r="AL8" s="118">
        <f>('[1]2030 onwards to 2080'!$AB$48/5/1000000)*'[1]2030 onwards to 2080'!$H$4</f>
        <v>0.49193013716918904</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0.60256283877377015</v>
      </c>
      <c r="O14" s="41">
        <f t="shared" ref="O14:BZ14" si="3">IF((O8+O9)*O11&lt;&gt;0,(O8+O9)*O11,"")</f>
        <v>0.60256283877377015</v>
      </c>
      <c r="P14" s="41">
        <f t="shared" si="3"/>
        <v>0.60256283877377015</v>
      </c>
      <c r="Q14" s="41">
        <f t="shared" si="3"/>
        <v>0.60256283877377015</v>
      </c>
      <c r="R14" s="41">
        <f>IF((R8+R9)*R11&lt;&gt;0,(R8+R9)*R11,"")</f>
        <v>0.60256283877377015</v>
      </c>
      <c r="S14" s="41">
        <f t="shared" si="3"/>
        <v>0.56038344005960627</v>
      </c>
      <c r="T14" s="41">
        <f t="shared" si="3"/>
        <v>0.56038344005960627</v>
      </c>
      <c r="U14" s="41">
        <f>IF((U8+U9)*U11&lt;&gt;0,(U8+U9)*U11,"")</f>
        <v>0.56038344005960627</v>
      </c>
      <c r="V14" s="41">
        <f t="shared" si="3"/>
        <v>0.56038344005960627</v>
      </c>
      <c r="W14" s="41">
        <f t="shared" si="3"/>
        <v>0.56038344005960627</v>
      </c>
      <c r="X14" s="41">
        <f t="shared" si="3"/>
        <v>0.52115659925543378</v>
      </c>
      <c r="Y14" s="41">
        <f t="shared" si="3"/>
        <v>0.52115659925543378</v>
      </c>
      <c r="Z14" s="41">
        <f t="shared" si="3"/>
        <v>0.52115659925543378</v>
      </c>
      <c r="AA14" s="41">
        <f t="shared" si="3"/>
        <v>0.52115659925543378</v>
      </c>
      <c r="AB14" s="41">
        <f t="shared" si="3"/>
        <v>0.52115659925543378</v>
      </c>
      <c r="AC14" s="41">
        <f t="shared" si="3"/>
        <v>0.49509876929266211</v>
      </c>
      <c r="AD14" s="41">
        <f t="shared" si="3"/>
        <v>0.49509876929266211</v>
      </c>
      <c r="AE14" s="41">
        <f t="shared" si="3"/>
        <v>0.49509876929266211</v>
      </c>
      <c r="AF14" s="41">
        <f t="shared" si="3"/>
        <v>0.49509876929266211</v>
      </c>
      <c r="AG14" s="41">
        <f t="shared" si="3"/>
        <v>0.49509876929266211</v>
      </c>
      <c r="AH14" s="41">
        <f t="shared" si="3"/>
        <v>0.47529481852095562</v>
      </c>
      <c r="AI14" s="41">
        <f t="shared" si="3"/>
        <v>0.47529481852095562</v>
      </c>
      <c r="AJ14" s="41">
        <f t="shared" si="3"/>
        <v>0.47529481852095562</v>
      </c>
      <c r="AK14" s="41">
        <f t="shared" si="3"/>
        <v>0.47529481852095562</v>
      </c>
      <c r="AL14" s="41">
        <f t="shared" si="3"/>
        <v>0.47529481852095562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13.272482329512142</v>
      </c>
      <c r="I15" s="164"/>
      <c r="J15" s="164"/>
      <c r="K15" s="164"/>
      <c r="L15" s="165"/>
    </row>
    <row r="16" spans="1:93" s="43" customFormat="1" ht="15.75" thickBot="1" x14ac:dyDescent="0.25">
      <c r="A16" s="44"/>
      <c r="B16" s="45"/>
      <c r="C16" s="45"/>
      <c r="D16" s="46"/>
      <c r="E16" s="45"/>
      <c r="F16" s="45"/>
      <c r="G16" s="45"/>
      <c r="H16" s="47">
        <f>H15</f>
        <v>13.272482329512142</v>
      </c>
      <c r="I16" s="48"/>
    </row>
    <row r="17" spans="1:93" s="43" customFormat="1" ht="15.75" thickBot="1" x14ac:dyDescent="0.25">
      <c r="A17" s="44"/>
      <c r="B17" s="45"/>
      <c r="C17" s="45"/>
      <c r="D17" s="46"/>
      <c r="E17" s="45"/>
      <c r="F17" s="45"/>
      <c r="G17" s="45"/>
      <c r="H17" s="163">
        <f>IF(SUM($M$14:$AL$14)&lt;&gt;0,SUM($M$14:$AL$14),"")</f>
        <v>13.272482329512142</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13.272482329512142</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6:K86"/>
    <mergeCell ref="A5:B5"/>
    <mergeCell ref="A7:A15"/>
    <mergeCell ref="H15:L15"/>
    <mergeCell ref="H17:L17"/>
    <mergeCell ref="A27:B27"/>
    <mergeCell ref="A29:A65"/>
    <mergeCell ref="A70:B70"/>
    <mergeCell ref="J79:K79"/>
    <mergeCell ref="J80:K80"/>
    <mergeCell ref="J84:K84"/>
    <mergeCell ref="J85:K85"/>
    <mergeCell ref="J87:K87"/>
    <mergeCell ref="J88:K88"/>
    <mergeCell ref="J89:K89"/>
    <mergeCell ref="J91:K91"/>
    <mergeCell ref="A95:H119"/>
  </mergeCells>
  <dataValidations count="4">
    <dataValidation type="list" allowBlank="1" showInputMessage="1" showErrorMessage="1" sqref="E63:E65 D29:D65 D12:D13 D16:D27" xr:uid="{23C6C31B-FFEA-4C53-A052-049E1B3F4B9D}">
      <formula1>Variables</formula1>
    </dataValidation>
    <dataValidation type="list" allowBlank="1" showInputMessage="1" showErrorMessage="1" sqref="G29:G63 G12:G13 G16:G18 G25:G27" xr:uid="{CF88CE98-5C2F-4EB8-9926-831E145BE83E}">
      <formula1>"Fixed,Variable"</formula1>
    </dataValidation>
    <dataValidation type="list" allowBlank="1" showInputMessage="1" showErrorMessage="1" sqref="E31:F45" xr:uid="{632719C3-4DFA-4D05-B9F8-C39E3825A3F9}">
      <formula1>INDIRECT(IFERROR(RIGHT($B31,LEN($B31)-FIND(" ",$B31)),$B31)&amp;"Subs")</formula1>
    </dataValidation>
    <dataValidation type="list" allowBlank="1" showInputMessage="1" showErrorMessage="1" sqref="E29:F30" xr:uid="{281FBC3C-F57B-4539-B1EC-DB5C2382281A}">
      <formula1>INDIRECT(IFERROR(RIGHT(#REF!,LEN(#REF!)-FIND(" ",#REF!)),#REF!)&amp;"Subs")</formula1>
    </dataValidation>
  </dataValidations>
  <hyperlinks>
    <hyperlink ref="F3" location="'TITLE PAGE'!A1" display="Back to title page" xr:uid="{1436B57B-B90F-44D3-8FA6-15D54BC52148}"/>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C8D0F-8252-4C98-A411-AD0C48999AD8}">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249</v>
      </c>
      <c r="C8" t="s">
        <v>235</v>
      </c>
      <c r="D8" s="27" t="s">
        <v>104</v>
      </c>
      <c r="E8" s="28"/>
      <c r="F8" s="142"/>
      <c r="G8" s="29" t="s">
        <v>105</v>
      </c>
      <c r="H8" s="30"/>
      <c r="I8" s="31"/>
      <c r="J8" s="31"/>
      <c r="K8" s="31"/>
      <c r="L8" s="31"/>
      <c r="M8" s="31"/>
      <c r="N8" s="118">
        <f>('[1]2030 onwards to 2080'!$E$49/5/1000000)*'[1]2030 onwards to 2080'!$H$4</f>
        <v>3.8378617731129355E-2</v>
      </c>
      <c r="O8" s="118">
        <f>('[1]2030 onwards to 2080'!$E$49/5/1000000)*'[1]2030 onwards to 2080'!$H$4</f>
        <v>3.8378617731129355E-2</v>
      </c>
      <c r="P8" s="118">
        <f>('[1]2030 onwards to 2080'!$E$49/5/1000000)*'[1]2030 onwards to 2080'!$H$4</f>
        <v>3.8378617731129355E-2</v>
      </c>
      <c r="Q8" s="118">
        <f>('[1]2030 onwards to 2080'!$E$49/5/1000000)*'[1]2030 onwards to 2080'!$H$4</f>
        <v>3.8378617731129355E-2</v>
      </c>
      <c r="R8" s="118">
        <f>('[1]2030 onwards to 2080'!$E$49/5/1000000)*'[1]2030 onwards to 2080'!$H$4</f>
        <v>3.8378617731129355E-2</v>
      </c>
      <c r="S8" s="118">
        <f>('[1]2030 onwards to 2080'!$J$49/5/1000000)*'[1]2030 onwards to 2080'!$H$4</f>
        <v>3.5692114489950306E-2</v>
      </c>
      <c r="T8" s="118">
        <f>('[1]2030 onwards to 2080'!$J$49/5/1000000)*'[1]2030 onwards to 2080'!$H$4</f>
        <v>3.5692114489950306E-2</v>
      </c>
      <c r="U8" s="118">
        <f>('[1]2030 onwards to 2080'!$J$49/5/1000000)*'[1]2030 onwards to 2080'!$H$4</f>
        <v>3.5692114489950306E-2</v>
      </c>
      <c r="V8" s="118">
        <f>('[1]2030 onwards to 2080'!$J$49/5/1000000)*'[1]2030 onwards to 2080'!$H$4</f>
        <v>3.5692114489950306E-2</v>
      </c>
      <c r="W8" s="118">
        <f>('[1]2030 onwards to 2080'!$J$49/5/1000000)*'[1]2030 onwards to 2080'!$H$4</f>
        <v>3.5692114489950306E-2</v>
      </c>
      <c r="X8" s="118">
        <f>('[1]2030 onwards to 2080'!$P$49/5/1000000)*'[1]2030 onwards to 2080'!$H$4</f>
        <v>3.3193666475653784E-2</v>
      </c>
      <c r="Y8" s="118">
        <f>('[1]2030 onwards to 2080'!$P$49/5/1000000)*'[1]2030 onwards to 2080'!$H$4</f>
        <v>3.3193666475653784E-2</v>
      </c>
      <c r="Z8" s="118">
        <f>('[1]2030 onwards to 2080'!$P$49/5/1000000)*'[1]2030 onwards to 2080'!$H$4</f>
        <v>3.3193666475653784E-2</v>
      </c>
      <c r="AA8" s="118">
        <f>('[1]2030 onwards to 2080'!$P$49/5/1000000)*'[1]2030 onwards to 2080'!$H$4</f>
        <v>3.3193666475653784E-2</v>
      </c>
      <c r="AB8" s="118">
        <f>('[1]2030 onwards to 2080'!$P$49/5/1000000)*'[1]2030 onwards to 2080'!$H$4</f>
        <v>3.3193666475653784E-2</v>
      </c>
      <c r="AC8" s="118">
        <f>('[1]2030 onwards to 2080'!$V$49/5/1000000)*'[1]2030 onwards to 2080'!$H$4</f>
        <v>3.1533983151871094E-2</v>
      </c>
      <c r="AD8" s="118">
        <f>('[1]2030 onwards to 2080'!$V$49/5/1000000)*'[1]2030 onwards to 2080'!$H$4</f>
        <v>3.1533983151871094E-2</v>
      </c>
      <c r="AE8" s="118">
        <f>('[1]2030 onwards to 2080'!$V$49/5/1000000)*'[1]2030 onwards to 2080'!$H$4</f>
        <v>3.1533983151871094E-2</v>
      </c>
      <c r="AF8" s="118">
        <f>('[1]2030 onwards to 2080'!$V$49/5/1000000)*'[1]2030 onwards to 2080'!$H$4</f>
        <v>3.1533983151871094E-2</v>
      </c>
      <c r="AG8" s="118">
        <f>('[1]2030 onwards to 2080'!$V$49/5/1000000)*'[1]2030 onwards to 2080'!$H$4</f>
        <v>3.1533983151871094E-2</v>
      </c>
      <c r="AH8" s="118">
        <f>('[1]2030 onwards to 2080'!$AB$49/5/1000000)*'[1]2030 onwards to 2080'!$H$4</f>
        <v>3.0272623825796246E-2</v>
      </c>
      <c r="AI8" s="118">
        <f>('[1]2030 onwards to 2080'!$AB$49/5/1000000)*'[1]2030 onwards to 2080'!$H$4</f>
        <v>3.0272623825796246E-2</v>
      </c>
      <c r="AJ8" s="118">
        <f>('[1]2030 onwards to 2080'!$AB$49/5/1000000)*'[1]2030 onwards to 2080'!$H$4</f>
        <v>3.0272623825796246E-2</v>
      </c>
      <c r="AK8" s="118">
        <f>('[1]2030 onwards to 2080'!$AB$49/5/1000000)*'[1]2030 onwards to 2080'!$H$4</f>
        <v>3.0272623825796246E-2</v>
      </c>
      <c r="AL8" s="118">
        <f>('[1]2030 onwards to 2080'!$AB$49/5/1000000)*'[1]2030 onwards to 2080'!$H$4</f>
        <v>3.0272623825796246E-2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3.7080790078385856E-2</v>
      </c>
      <c r="O14" s="41">
        <f t="shared" ref="O14:BZ14" si="3">IF((O8+O9)*O11&lt;&gt;0,(O8+O9)*O11,"")</f>
        <v>3.7080790078385856E-2</v>
      </c>
      <c r="P14" s="41">
        <f t="shared" si="3"/>
        <v>3.7080790078385856E-2</v>
      </c>
      <c r="Q14" s="41">
        <f t="shared" si="3"/>
        <v>3.7080790078385856E-2</v>
      </c>
      <c r="R14" s="41">
        <f>IF((R8+R9)*R11&lt;&gt;0,(R8+R9)*R11,"")</f>
        <v>3.7080790078385856E-2</v>
      </c>
      <c r="S14" s="41">
        <f t="shared" si="3"/>
        <v>3.448513477289885E-2</v>
      </c>
      <c r="T14" s="41">
        <f t="shared" si="3"/>
        <v>3.448513477289885E-2</v>
      </c>
      <c r="U14" s="41">
        <f>IF((U8+U9)*U11&lt;&gt;0,(U8+U9)*U11,"")</f>
        <v>3.448513477289885E-2</v>
      </c>
      <c r="V14" s="41">
        <f t="shared" si="3"/>
        <v>3.448513477289885E-2</v>
      </c>
      <c r="W14" s="41">
        <f t="shared" si="3"/>
        <v>3.448513477289885E-2</v>
      </c>
      <c r="X14" s="41">
        <f t="shared" si="3"/>
        <v>3.2071175338795929E-2</v>
      </c>
      <c r="Y14" s="41">
        <f t="shared" si="3"/>
        <v>3.2071175338795929E-2</v>
      </c>
      <c r="Z14" s="41">
        <f t="shared" si="3"/>
        <v>3.2071175338795929E-2</v>
      </c>
      <c r="AA14" s="41">
        <f t="shared" si="3"/>
        <v>3.2071175338795929E-2</v>
      </c>
      <c r="AB14" s="41">
        <f t="shared" si="3"/>
        <v>3.2071175338795929E-2</v>
      </c>
      <c r="AC14" s="41">
        <f t="shared" si="3"/>
        <v>3.0467616571856131E-2</v>
      </c>
      <c r="AD14" s="41">
        <f t="shared" si="3"/>
        <v>3.0467616571856131E-2</v>
      </c>
      <c r="AE14" s="41">
        <f t="shared" si="3"/>
        <v>3.0467616571856131E-2</v>
      </c>
      <c r="AF14" s="41">
        <f t="shared" si="3"/>
        <v>3.0467616571856131E-2</v>
      </c>
      <c r="AG14" s="41">
        <f t="shared" si="3"/>
        <v>3.0467616571856131E-2</v>
      </c>
      <c r="AH14" s="41">
        <f t="shared" si="3"/>
        <v>2.9248911908981882E-2</v>
      </c>
      <c r="AI14" s="41">
        <f t="shared" si="3"/>
        <v>2.9248911908981882E-2</v>
      </c>
      <c r="AJ14" s="41">
        <f t="shared" si="3"/>
        <v>2.9248911908981882E-2</v>
      </c>
      <c r="AK14" s="41">
        <f t="shared" si="3"/>
        <v>2.9248911908981882E-2</v>
      </c>
      <c r="AL14" s="41">
        <f t="shared" si="3"/>
        <v>2.9248911908981882E-2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0.81676814335459358</v>
      </c>
      <c r="I15" s="164"/>
      <c r="J15" s="164"/>
      <c r="K15" s="164"/>
      <c r="L15" s="165"/>
    </row>
    <row r="16" spans="1:93" s="43" customFormat="1" ht="15.75" thickBot="1" x14ac:dyDescent="0.25">
      <c r="A16" s="44"/>
      <c r="B16" s="45"/>
      <c r="C16" s="45"/>
      <c r="D16" s="46"/>
      <c r="E16" s="45"/>
      <c r="F16" s="45"/>
      <c r="G16" s="45"/>
      <c r="H16" s="47">
        <f>H15</f>
        <v>0.81676814335459358</v>
      </c>
      <c r="I16" s="48"/>
    </row>
    <row r="17" spans="1:93" s="43" customFormat="1" ht="15.75" thickBot="1" x14ac:dyDescent="0.25">
      <c r="A17" s="44"/>
      <c r="B17" s="45"/>
      <c r="C17" s="45"/>
      <c r="D17" s="46"/>
      <c r="E17" s="45"/>
      <c r="F17" s="45"/>
      <c r="G17" s="45"/>
      <c r="H17" s="163">
        <f>IF(SUM($M$14:$AL$14)&lt;&gt;0,SUM($M$14:$AL$14),"")</f>
        <v>0.81676814335459358</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0.81676814335459358</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6:K86"/>
    <mergeCell ref="A5:B5"/>
    <mergeCell ref="A7:A15"/>
    <mergeCell ref="H15:L15"/>
    <mergeCell ref="H17:L17"/>
    <mergeCell ref="A27:B27"/>
    <mergeCell ref="A29:A65"/>
    <mergeCell ref="A70:B70"/>
    <mergeCell ref="J79:K79"/>
    <mergeCell ref="J80:K80"/>
    <mergeCell ref="J84:K84"/>
    <mergeCell ref="J85:K85"/>
    <mergeCell ref="J87:K87"/>
    <mergeCell ref="J88:K88"/>
    <mergeCell ref="J89:K89"/>
    <mergeCell ref="J91:K91"/>
    <mergeCell ref="A95:H119"/>
  </mergeCells>
  <dataValidations count="4">
    <dataValidation type="list" allowBlank="1" showInputMessage="1" showErrorMessage="1" sqref="E29:F30" xr:uid="{F4700583-261F-4BB6-98A9-E3BE16F8BCCA}">
      <formula1>INDIRECT(IFERROR(RIGHT(#REF!,LEN(#REF!)-FIND(" ",#REF!)),#REF!)&amp;"Subs")</formula1>
    </dataValidation>
    <dataValidation type="list" allowBlank="1" showInputMessage="1" showErrorMessage="1" sqref="E31:F45" xr:uid="{3F4E1C5F-07FB-4FC5-A7D0-C65EBAFA159F}">
      <formula1>INDIRECT(IFERROR(RIGHT($B31,LEN($B31)-FIND(" ",$B31)),$B31)&amp;"Subs")</formula1>
    </dataValidation>
    <dataValidation type="list" allowBlank="1" showInputMessage="1" showErrorMessage="1" sqref="G29:G63 G12:G13 G16:G18 G25:G27" xr:uid="{DBCE2E45-1199-420E-AF2A-F5B1D8804BC1}">
      <formula1>"Fixed,Variable"</formula1>
    </dataValidation>
    <dataValidation type="list" allowBlank="1" showInputMessage="1" showErrorMessage="1" sqref="E63:E65 D29:D65 D12:D13 D16:D27" xr:uid="{C025BF34-C8BE-4413-A455-5CE2482B39F8}">
      <formula1>Variables</formula1>
    </dataValidation>
  </dataValidations>
  <hyperlinks>
    <hyperlink ref="F3" location="'TITLE PAGE'!A1" display="Back to title page" xr:uid="{5B18CD3A-3BE5-462E-9009-20D5E69A0DAB}"/>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31441-F6FF-403D-A915-0BFE6FC9DAF3}">
  <sheetPr codeName="Sheet4"/>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250</v>
      </c>
      <c r="C8" t="s">
        <v>251</v>
      </c>
      <c r="D8" s="27" t="s">
        <v>104</v>
      </c>
      <c r="E8" s="28"/>
      <c r="G8" s="29" t="s">
        <v>105</v>
      </c>
      <c r="H8" s="30"/>
      <c r="I8" s="31"/>
      <c r="J8" s="31"/>
      <c r="K8" s="31"/>
      <c r="L8" s="31"/>
      <c r="M8" s="31"/>
      <c r="N8" s="118">
        <f>'[2]Options Summary Tables'!T62/1000000</f>
        <v>0.54727759548200006</v>
      </c>
      <c r="O8" s="118">
        <f>'[2]Options Summary Tables'!U62/1000000</f>
        <v>0.71487812348199997</v>
      </c>
      <c r="P8" s="118">
        <f>'[2]Options Summary Tables'!V62/1000000</f>
        <v>0.71487812348199997</v>
      </c>
      <c r="Q8" s="118">
        <f>'[2]Options Summary Tables'!W62/1000000</f>
        <v>0.726408557806</v>
      </c>
      <c r="R8" s="118">
        <f>'[2]Options Summary Tables'!X62/1000000</f>
        <v>0.72793533561500012</v>
      </c>
      <c r="S8" s="118">
        <f>'[3]Options Summary Tables'!T62/1000000</f>
        <v>0.66229796078699987</v>
      </c>
      <c r="T8" s="118">
        <f>'[3]Options Summary Tables'!U62/1000000</f>
        <v>0.66229796078699987</v>
      </c>
      <c r="U8" s="118">
        <f>'[3]Options Summary Tables'!V62/1000000</f>
        <v>0.66229796078699987</v>
      </c>
      <c r="V8" s="118">
        <f>'[3]Options Summary Tables'!W62/1000000</f>
        <v>0.66229796078699987</v>
      </c>
      <c r="W8" s="118">
        <f>'[3]Options Summary Tables'!X62/1000000</f>
        <v>0.66229796078699987</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0.52877062365410632</v>
      </c>
      <c r="O14" s="41">
        <f t="shared" ref="O14:BZ14" si="3">IF((O8+O9)*O11&lt;&gt;0,(O8+O9)*O11,"")</f>
        <v>0.69070350094879229</v>
      </c>
      <c r="P14" s="41">
        <f t="shared" si="3"/>
        <v>0.69070350094879229</v>
      </c>
      <c r="Q14" s="41">
        <f t="shared" si="3"/>
        <v>0.7018440172038648</v>
      </c>
      <c r="R14" s="41">
        <f>IF((R8+R9)*R11&lt;&gt;0,(R8+R9)*R11,"")</f>
        <v>0.70331916484541079</v>
      </c>
      <c r="S14" s="41">
        <f t="shared" si="3"/>
        <v>0.63990141138840573</v>
      </c>
      <c r="T14" s="41">
        <f t="shared" si="3"/>
        <v>0.63990141138840573</v>
      </c>
      <c r="U14" s="41">
        <f>IF((U8+U9)*U11&lt;&gt;0,(U8+U9)*U11,"")</f>
        <v>0.63990141138840573</v>
      </c>
      <c r="V14" s="41">
        <f t="shared" si="3"/>
        <v>0.63990141138840573</v>
      </c>
      <c r="W14" s="41">
        <f t="shared" si="3"/>
        <v>0.63990141138840573</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6.5148478645429959</v>
      </c>
      <c r="I15" s="164"/>
      <c r="J15" s="164"/>
      <c r="K15" s="164"/>
      <c r="L15" s="165"/>
    </row>
    <row r="16" spans="1:93" s="43" customFormat="1" ht="15.75" thickBot="1" x14ac:dyDescent="0.25">
      <c r="A16" s="44"/>
      <c r="B16" s="45"/>
      <c r="C16" s="45"/>
      <c r="D16" s="46"/>
      <c r="E16" s="45"/>
      <c r="F16" s="45"/>
      <c r="G16" s="45"/>
      <c r="H16" s="47">
        <f>H15</f>
        <v>6.5148478645429959</v>
      </c>
      <c r="I16" s="48"/>
    </row>
    <row r="17" spans="1:93" s="43" customFormat="1" ht="15.75" thickBot="1" x14ac:dyDescent="0.25">
      <c r="A17" s="44"/>
      <c r="B17" s="45"/>
      <c r="C17" s="45"/>
      <c r="D17" s="46"/>
      <c r="E17" s="45"/>
      <c r="F17" s="45"/>
      <c r="G17" s="45"/>
      <c r="H17" s="163">
        <f>IF(SUM($M$14:$AL$14)&lt;&gt;0,SUM($M$14:$AL$14),"")</f>
        <v>6.5148478645429959</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6.5148478645429959</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96FD0D6C-0116-4FC3-BF0C-5C2A2B153876}">
      <formula1>Variables</formula1>
    </dataValidation>
    <dataValidation type="list" allowBlank="1" showInputMessage="1" showErrorMessage="1" sqref="G29:G63 G12:G13 G16:G18 G25:G27" xr:uid="{2F1E18E9-EC7E-4A8D-9811-5606B237F955}">
      <formula1>"Fixed,Variable"</formula1>
    </dataValidation>
    <dataValidation type="list" allowBlank="1" showInputMessage="1" showErrorMessage="1" sqref="E31:F45" xr:uid="{3A75EC25-18CC-4599-945F-2D356F3F7E8B}">
      <formula1>INDIRECT(IFERROR(RIGHT($B31,LEN($B31)-FIND(" ",$B31)),$B31)&amp;"Subs")</formula1>
    </dataValidation>
    <dataValidation type="list" allowBlank="1" showInputMessage="1" showErrorMessage="1" sqref="E29:F30" xr:uid="{245F9CFD-D588-4338-AA8F-03915DCF098E}">
      <formula1>INDIRECT(IFERROR(RIGHT(#REF!,LEN(#REF!)-FIND(" ",#REF!)),#REF!)&amp;"Subs")</formula1>
    </dataValidation>
  </dataValidations>
  <hyperlinks>
    <hyperlink ref="F3" location="'TITLE PAGE'!A1" display="Back to title page" xr:uid="{5531E8F5-2B15-449B-B4F4-9C3B4CBCDA0E}"/>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DC51F-B0CB-420D-A113-EEAD97ED4C97}">
  <sheetPr codeName="Sheet5"/>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252</v>
      </c>
      <c r="C8" t="s">
        <v>253</v>
      </c>
      <c r="D8" s="27" t="s">
        <v>104</v>
      </c>
      <c r="E8" s="28"/>
      <c r="G8" s="29" t="s">
        <v>105</v>
      </c>
      <c r="H8" s="30"/>
      <c r="I8" s="31"/>
      <c r="J8" s="31"/>
      <c r="K8" s="31"/>
      <c r="L8" s="31"/>
      <c r="M8" s="31"/>
      <c r="N8" s="118">
        <f>'[2]Options Summary Tables'!R173/1000000</f>
        <v>6.5088353466543944E-2</v>
      </c>
      <c r="O8" s="118">
        <f>'[2]Options Summary Tables'!S173/1000000</f>
        <v>8.3008353466543922E-2</v>
      </c>
      <c r="P8" s="118">
        <f>'[2]Options Summary Tables'!T173/1000000</f>
        <v>8.3008353466543922E-2</v>
      </c>
      <c r="Q8" s="118">
        <f>'[2]Options Summary Tables'!U173/1000000</f>
        <v>8.424147346654394E-2</v>
      </c>
      <c r="R8" s="118">
        <f>'[2]Options Summary Tables'!V173/1000000</f>
        <v>8.440499346654394E-2</v>
      </c>
      <c r="S8" s="118">
        <f>'[3]Options Summary Tables'!R173/1000000</f>
        <v>7.6776673466543932E-2</v>
      </c>
      <c r="T8" s="118">
        <f>'[3]Options Summary Tables'!S173/1000000</f>
        <v>7.6776673466543932E-2</v>
      </c>
      <c r="U8" s="118">
        <f>'[3]Options Summary Tables'!T173/1000000</f>
        <v>7.6776673466543932E-2</v>
      </c>
      <c r="V8" s="118">
        <f>'[3]Options Summary Tables'!U173/1000000</f>
        <v>7.6776673466543932E-2</v>
      </c>
      <c r="W8" s="118">
        <f>'[3]Options Summary Tables'!V173/1000000</f>
        <v>7.6776673466543932E-2</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6.2887298035308167E-2</v>
      </c>
      <c r="O14" s="41">
        <f t="shared" ref="O14:BZ14" si="3">IF((O8+O9)*O11&lt;&gt;0,(O8+O9)*O11,"")</f>
        <v>8.0201307697143898E-2</v>
      </c>
      <c r="P14" s="41">
        <f t="shared" si="3"/>
        <v>8.0201307697143898E-2</v>
      </c>
      <c r="Q14" s="41">
        <f t="shared" si="3"/>
        <v>8.1392727986998981E-2</v>
      </c>
      <c r="R14" s="41">
        <f>IF((R8+R9)*R11&lt;&gt;0,(R8+R9)*R11,"")</f>
        <v>8.1550718325163238E-2</v>
      </c>
      <c r="S14" s="41">
        <f t="shared" si="3"/>
        <v>7.4180360837240514E-2</v>
      </c>
      <c r="T14" s="41">
        <f t="shared" si="3"/>
        <v>7.4180360837240514E-2</v>
      </c>
      <c r="U14" s="41">
        <f>IF((U8+U9)*U11&lt;&gt;0,(U8+U9)*U11,"")</f>
        <v>7.4180360837240514E-2</v>
      </c>
      <c r="V14" s="41">
        <f t="shared" si="3"/>
        <v>7.4180360837240514E-2</v>
      </c>
      <c r="W14" s="41">
        <f t="shared" si="3"/>
        <v>7.4180360837240514E-2</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0.75713516392796087</v>
      </c>
      <c r="I15" s="164"/>
      <c r="J15" s="164"/>
      <c r="K15" s="164"/>
      <c r="L15" s="165"/>
    </row>
    <row r="16" spans="1:93" s="43" customFormat="1" ht="15.75" thickBot="1" x14ac:dyDescent="0.25">
      <c r="A16" s="44"/>
      <c r="B16" s="45"/>
      <c r="C16" s="45"/>
      <c r="D16" s="46"/>
      <c r="E16" s="45"/>
      <c r="F16" s="45"/>
      <c r="G16" s="45"/>
      <c r="H16" s="47">
        <f>H15</f>
        <v>0.75713516392796087</v>
      </c>
      <c r="I16" s="48"/>
    </row>
    <row r="17" spans="1:93" s="43" customFormat="1" ht="15.75" thickBot="1" x14ac:dyDescent="0.25">
      <c r="A17" s="44"/>
      <c r="B17" s="45"/>
      <c r="C17" s="45"/>
      <c r="D17" s="46"/>
      <c r="E17" s="45"/>
      <c r="F17" s="45"/>
      <c r="G17" s="45"/>
      <c r="H17" s="163">
        <f>IF(SUM($M$14:$AL$14)&lt;&gt;0,SUM($M$14:$AL$14),"")</f>
        <v>0.75713516392796087</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0.75713516392796087</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54D913D8-E926-4431-B2E8-D8B7B1724C9B}">
      <formula1>INDIRECT(IFERROR(RIGHT(#REF!,LEN(#REF!)-FIND(" ",#REF!)),#REF!)&amp;"Subs")</formula1>
    </dataValidation>
    <dataValidation type="list" allowBlank="1" showInputMessage="1" showErrorMessage="1" sqref="E31:F45" xr:uid="{C64AE434-B009-4990-BD95-A59E0DE879E1}">
      <formula1>INDIRECT(IFERROR(RIGHT($B31,LEN($B31)-FIND(" ",$B31)),$B31)&amp;"Subs")</formula1>
    </dataValidation>
    <dataValidation type="list" allowBlank="1" showInputMessage="1" showErrorMessage="1" sqref="G29:G63 G12:G13 G16:G18 G25:G27" xr:uid="{F0704175-3B06-4283-B00E-0B7BA63F39A4}">
      <formula1>"Fixed,Variable"</formula1>
    </dataValidation>
    <dataValidation type="list" allowBlank="1" showInputMessage="1" showErrorMessage="1" sqref="E63:E65 D29:D65 D12:D13 D16:D27" xr:uid="{31BDEB6A-A341-4AD0-8392-1F82E439A45A}">
      <formula1>Variables</formula1>
    </dataValidation>
  </dataValidations>
  <hyperlinks>
    <hyperlink ref="F3" location="'TITLE PAGE'!A1" display="Back to title page" xr:uid="{A13A81BB-93FD-47C4-A865-88A4C76C0CA6}"/>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61786-DDA1-456A-B99D-2060806B82A1}">
  <sheetPr codeName="Sheet6"/>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254</v>
      </c>
      <c r="C8" t="s">
        <v>255</v>
      </c>
      <c r="D8" s="27" t="s">
        <v>104</v>
      </c>
      <c r="E8" s="28"/>
      <c r="G8" s="29" t="s">
        <v>105</v>
      </c>
      <c r="H8" s="30"/>
      <c r="I8" s="31"/>
      <c r="J8" s="31"/>
      <c r="K8" s="31"/>
      <c r="L8" s="31"/>
      <c r="M8" s="31"/>
      <c r="N8" s="118">
        <f>'[2]Options Summary Tables'!R174/1000000</f>
        <v>1.0460628235694559E-2</v>
      </c>
      <c r="O8" s="118">
        <f>'[2]Options Summary Tables'!S174/1000000</f>
        <v>1.3340628235694561E-2</v>
      </c>
      <c r="P8" s="118">
        <f>'[2]Options Summary Tables'!T174/1000000</f>
        <v>1.3340628235694561E-2</v>
      </c>
      <c r="Q8" s="118">
        <f>'[2]Options Summary Tables'!U174/1000000</f>
        <v>1.3538808235694562E-2</v>
      </c>
      <c r="R8" s="118">
        <f>'[2]Options Summary Tables'!V174/1000000</f>
        <v>1.3565088235694562E-2</v>
      </c>
      <c r="S8" s="118">
        <f>'[3]Options Summary Tables'!R174/1000000</f>
        <v>1.2339108235694559E-2</v>
      </c>
      <c r="T8" s="118">
        <f>'[3]Options Summary Tables'!S174/1000000</f>
        <v>1.2339108235694559E-2</v>
      </c>
      <c r="U8" s="118">
        <f>'[3]Options Summary Tables'!T174/1000000</f>
        <v>1.2339108235694559E-2</v>
      </c>
      <c r="V8" s="118">
        <f>'[3]Options Summary Tables'!U174/1000000</f>
        <v>1.2339108235694559E-2</v>
      </c>
      <c r="W8" s="118">
        <f>'[3]Options Summary Tables'!V174/1000000</f>
        <v>1.2339108235694559E-2</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1.0106887184245952E-2</v>
      </c>
      <c r="O14" s="41">
        <f t="shared" ref="O14:BZ14" si="3">IF((O8+O9)*O11&lt;&gt;0,(O8+O9)*O11,"")</f>
        <v>1.2889495879898127E-2</v>
      </c>
      <c r="P14" s="41">
        <f t="shared" si="3"/>
        <v>1.2889495879898127E-2</v>
      </c>
      <c r="Q14" s="41">
        <f t="shared" si="3"/>
        <v>1.3080974140767695E-2</v>
      </c>
      <c r="R14" s="41">
        <f>IF((R8+R9)*R11&lt;&gt;0,(R8+R9)*R11,"")</f>
        <v>1.3106365445115521E-2</v>
      </c>
      <c r="S14" s="41">
        <f t="shared" si="3"/>
        <v>1.1921843705985083E-2</v>
      </c>
      <c r="T14" s="41">
        <f t="shared" si="3"/>
        <v>1.1921843705985083E-2</v>
      </c>
      <c r="U14" s="41">
        <f>IF((U8+U9)*U11&lt;&gt;0,(U8+U9)*U11,"")</f>
        <v>1.1921843705985083E-2</v>
      </c>
      <c r="V14" s="41">
        <f t="shared" si="3"/>
        <v>1.1921843705985083E-2</v>
      </c>
      <c r="W14" s="41">
        <f t="shared" si="3"/>
        <v>1.1921843705985083E-2</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0.12168243705985081</v>
      </c>
      <c r="I15" s="164"/>
      <c r="J15" s="164"/>
      <c r="K15" s="164"/>
      <c r="L15" s="165"/>
    </row>
    <row r="16" spans="1:93" s="43" customFormat="1" ht="15.75" thickBot="1" x14ac:dyDescent="0.25">
      <c r="A16" s="44"/>
      <c r="B16" s="45"/>
      <c r="C16" s="45"/>
      <c r="D16" s="46"/>
      <c r="E16" s="45"/>
      <c r="F16" s="45"/>
      <c r="G16" s="45"/>
      <c r="H16" s="47">
        <f>H15</f>
        <v>0.12168243705985081</v>
      </c>
      <c r="I16" s="48"/>
    </row>
    <row r="17" spans="1:93" s="43" customFormat="1" ht="15.75" thickBot="1" x14ac:dyDescent="0.25">
      <c r="A17" s="44"/>
      <c r="B17" s="45"/>
      <c r="C17" s="45"/>
      <c r="D17" s="46"/>
      <c r="E17" s="45"/>
      <c r="F17" s="45"/>
      <c r="G17" s="45"/>
      <c r="H17" s="163">
        <f>IF(SUM($M$14:$AL$14)&lt;&gt;0,SUM($M$14:$AL$14),"")</f>
        <v>0.12168243705985081</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0.12168243705985081</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68D7395F-8E5E-4718-995B-EC623889D92D}">
      <formula1>Variables</formula1>
    </dataValidation>
    <dataValidation type="list" allowBlank="1" showInputMessage="1" showErrorMessage="1" sqref="G29:G63 G12:G13 G16:G18 G25:G27" xr:uid="{B75E8A17-1319-439C-ACFC-5DC744BE1448}">
      <formula1>"Fixed,Variable"</formula1>
    </dataValidation>
    <dataValidation type="list" allowBlank="1" showInputMessage="1" showErrorMessage="1" sqref="E31:F45" xr:uid="{EE907F41-935F-4E0D-A61B-130326B25C81}">
      <formula1>INDIRECT(IFERROR(RIGHT($B31,LEN($B31)-FIND(" ",$B31)),$B31)&amp;"Subs")</formula1>
    </dataValidation>
    <dataValidation type="list" allowBlank="1" showInputMessage="1" showErrorMessage="1" sqref="E29:F30" xr:uid="{8E12FA9A-1501-4279-9C0F-D0F996056727}">
      <formula1>INDIRECT(IFERROR(RIGHT(#REF!,LEN(#REF!)-FIND(" ",#REF!)),#REF!)&amp;"Subs")</formula1>
    </dataValidation>
  </dataValidations>
  <hyperlinks>
    <hyperlink ref="F3" location="'TITLE PAGE'!A1" display="Back to title page" xr:uid="{D9843147-EDF8-46AA-8653-B5953AECEEE6}"/>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69BCF-DEB9-4422-ABBA-AFAAA1AA58BB}">
  <sheetPr codeName="Sheet7"/>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256</v>
      </c>
      <c r="C8" t="s">
        <v>257</v>
      </c>
      <c r="D8" s="27" t="s">
        <v>104</v>
      </c>
      <c r="E8" s="28"/>
      <c r="G8" s="29" t="s">
        <v>105</v>
      </c>
      <c r="H8" s="30"/>
      <c r="I8" s="31"/>
      <c r="J8" s="31"/>
      <c r="K8" s="31"/>
      <c r="L8" s="31"/>
      <c r="M8" s="31"/>
      <c r="N8" s="118">
        <f>'[2]Options Summary Tables'!R175/1000000</f>
        <v>0.14147436754718012</v>
      </c>
      <c r="O8" s="118">
        <f>'[2]Options Summary Tables'!S175/1000000</f>
        <v>0.17573676754718009</v>
      </c>
      <c r="P8" s="118">
        <f>'[2]Options Summary Tables'!T175/1000000</f>
        <v>0.17573676754718009</v>
      </c>
      <c r="Q8" s="118">
        <f>'[2]Options Summary Tables'!U175/1000000</f>
        <v>0.1780951627471801</v>
      </c>
      <c r="R8" s="118">
        <f>'[2]Options Summary Tables'!V175/1000000</f>
        <v>0.17840852094718013</v>
      </c>
      <c r="S8" s="118">
        <f>'[3]Options Summary Tables'!R175/1000000</f>
        <v>0.16224237854718007</v>
      </c>
      <c r="T8" s="118">
        <f>'[3]Options Summary Tables'!S175/1000000</f>
        <v>0.16224237854718007</v>
      </c>
      <c r="U8" s="118">
        <f>'[3]Options Summary Tables'!T175/1000000</f>
        <v>0.16224237854718007</v>
      </c>
      <c r="V8" s="118">
        <f>'[3]Options Summary Tables'!U175/1000000</f>
        <v>0.16224237854718007</v>
      </c>
      <c r="W8" s="118">
        <f>'[3]Options Summary Tables'!V175/1000000</f>
        <v>0.16224237854718007</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0.1366902101905122</v>
      </c>
      <c r="O14" s="41">
        <f t="shared" ref="O14:BZ14" si="3">IF((O8+O9)*O11&lt;&gt;0,(O8+O9)*O11,"")</f>
        <v>0.16979397830645421</v>
      </c>
      <c r="P14" s="41">
        <f t="shared" si="3"/>
        <v>0.16979397830645421</v>
      </c>
      <c r="Q14" s="41">
        <f t="shared" si="3"/>
        <v>0.17207262101176823</v>
      </c>
      <c r="R14" s="41">
        <f>IF((R8+R9)*R11&lt;&gt;0,(R8+R9)*R11,"")</f>
        <v>0.17237538255766197</v>
      </c>
      <c r="S14" s="41">
        <f t="shared" si="3"/>
        <v>0.15675592130162327</v>
      </c>
      <c r="T14" s="41">
        <f t="shared" si="3"/>
        <v>0.15675592130162327</v>
      </c>
      <c r="U14" s="41">
        <f>IF((U8+U9)*U11&lt;&gt;0,(U8+U9)*U11,"")</f>
        <v>0.15675592130162327</v>
      </c>
      <c r="V14" s="41">
        <f t="shared" si="3"/>
        <v>0.15675592130162327</v>
      </c>
      <c r="W14" s="41">
        <f t="shared" si="3"/>
        <v>0.15675592130162327</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1.604505776880967</v>
      </c>
      <c r="I15" s="164"/>
      <c r="J15" s="164"/>
      <c r="K15" s="164"/>
      <c r="L15" s="165"/>
    </row>
    <row r="16" spans="1:93" s="43" customFormat="1" ht="15.75" thickBot="1" x14ac:dyDescent="0.25">
      <c r="A16" s="44"/>
      <c r="B16" s="45"/>
      <c r="C16" s="45"/>
      <c r="D16" s="46"/>
      <c r="E16" s="45"/>
      <c r="F16" s="45"/>
      <c r="G16" s="45"/>
      <c r="H16" s="47">
        <f>H15</f>
        <v>1.604505776880967</v>
      </c>
      <c r="I16" s="48"/>
    </row>
    <row r="17" spans="1:93" s="43" customFormat="1" ht="15.75" thickBot="1" x14ac:dyDescent="0.25">
      <c r="A17" s="44"/>
      <c r="B17" s="45"/>
      <c r="C17" s="45"/>
      <c r="D17" s="46"/>
      <c r="E17" s="45"/>
      <c r="F17" s="45"/>
      <c r="G17" s="45"/>
      <c r="H17" s="163">
        <f>IF(SUM($M$14:$AL$14)&lt;&gt;0,SUM($M$14:$AL$14),"")</f>
        <v>1.604505776880967</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1.604505776880967</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866E1EEF-0268-4037-B133-D4909D55D153}">
      <formula1>INDIRECT(IFERROR(RIGHT(#REF!,LEN(#REF!)-FIND(" ",#REF!)),#REF!)&amp;"Subs")</formula1>
    </dataValidation>
    <dataValidation type="list" allowBlank="1" showInputMessage="1" showErrorMessage="1" sqref="E31:F45" xr:uid="{7BDB1FA4-B20B-4E68-8A92-0C566F2C7B67}">
      <formula1>INDIRECT(IFERROR(RIGHT($B31,LEN($B31)-FIND(" ",$B31)),$B31)&amp;"Subs")</formula1>
    </dataValidation>
    <dataValidation type="list" allowBlank="1" showInputMessage="1" showErrorMessage="1" sqref="G29:G63 G12:G13 G16:G18 G25:G27" xr:uid="{70B3D771-EB0D-4A34-9EB8-0A6ED81AF2F4}">
      <formula1>"Fixed,Variable"</formula1>
    </dataValidation>
    <dataValidation type="list" allowBlank="1" showInputMessage="1" showErrorMessage="1" sqref="E63:E65 D29:D65 D12:D13 D16:D27" xr:uid="{71FE7C72-1039-45E1-9C79-5D3DB5C47AFF}">
      <formula1>Variables</formula1>
    </dataValidation>
  </dataValidations>
  <hyperlinks>
    <hyperlink ref="F3" location="'TITLE PAGE'!A1" display="Back to title page" xr:uid="{40A767C4-B045-4897-BC2F-0DD3928D47D3}"/>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BE548-04E9-4C63-B429-1220BBBD9C4F}">
  <sheetPr codeName="Sheet8"/>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258</v>
      </c>
      <c r="C8" t="s">
        <v>259</v>
      </c>
      <c r="D8" s="27" t="s">
        <v>104</v>
      </c>
      <c r="E8" s="28"/>
      <c r="G8" s="29" t="s">
        <v>105</v>
      </c>
      <c r="H8" s="30"/>
      <c r="I8" s="31"/>
      <c r="J8" s="31"/>
      <c r="K8" s="31"/>
      <c r="L8" s="31"/>
      <c r="M8" s="31"/>
      <c r="N8" s="118">
        <f>'[2]Options Summary Tables'!R176/1000000</f>
        <v>4.4297268687585904E-3</v>
      </c>
      <c r="O8" s="118">
        <f>'[2]Options Summary Tables'!S176/1000000</f>
        <v>5.8030548687585904E-3</v>
      </c>
      <c r="P8" s="118">
        <f>'[2]Options Summary Tables'!T176/1000000</f>
        <v>5.8030548687585904E-3</v>
      </c>
      <c r="Q8" s="118">
        <f>'[2]Options Summary Tables'!U176/1000000</f>
        <v>5.8975335927585913E-3</v>
      </c>
      <c r="R8" s="118">
        <f>'[2]Options Summary Tables'!V176/1000000</f>
        <v>5.9100418017585905E-3</v>
      </c>
      <c r="S8" s="118">
        <f>'[3]Options Summary Tables'!R176/1000</f>
        <v>5.3772841737585892</v>
      </c>
      <c r="T8" s="118">
        <f>'[3]Options Summary Tables'!S176/1000</f>
        <v>5.3772841737585892</v>
      </c>
      <c r="U8" s="118">
        <f>'[3]Options Summary Tables'!T176/1000</f>
        <v>5.3772841737585892</v>
      </c>
      <c r="V8" s="118">
        <f>'[3]Options Summary Tables'!U176/1000</f>
        <v>5.3772841737585892</v>
      </c>
      <c r="W8" s="118">
        <f>'[3]Options Summary Tables'!V176/1000</f>
        <v>5.3772841737585892</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4.2799293417957402E-3</v>
      </c>
      <c r="O14" s="41">
        <f t="shared" ref="O14:BZ14" si="3">IF((O8+O9)*O11&lt;&gt;0,(O8+O9)*O11,"")</f>
        <v>5.6068162983174789E-3</v>
      </c>
      <c r="P14" s="41">
        <f t="shared" si="3"/>
        <v>5.6068162983174789E-3</v>
      </c>
      <c r="Q14" s="41">
        <f t="shared" si="3"/>
        <v>5.6981000896218275E-3</v>
      </c>
      <c r="R14" s="41">
        <f>IF((R8+R9)*R11&lt;&gt;0,(R8+R9)*R11,"")</f>
        <v>5.7101853157087833E-3</v>
      </c>
      <c r="S14" s="41">
        <f t="shared" si="3"/>
        <v>5.1954436461435645</v>
      </c>
      <c r="T14" s="41">
        <f t="shared" si="3"/>
        <v>5.1954436461435645</v>
      </c>
      <c r="U14" s="41">
        <f>IF((U8+U9)*U11&lt;&gt;0,(U8+U9)*U11,"")</f>
        <v>5.1954436461435645</v>
      </c>
      <c r="V14" s="41">
        <f t="shared" si="3"/>
        <v>5.1954436461435645</v>
      </c>
      <c r="W14" s="41">
        <f t="shared" si="3"/>
        <v>5.1954436461435645</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26.004120078061582</v>
      </c>
      <c r="I15" s="164"/>
      <c r="J15" s="164"/>
      <c r="K15" s="164"/>
      <c r="L15" s="165"/>
    </row>
    <row r="16" spans="1:93" s="43" customFormat="1" ht="15.75" thickBot="1" x14ac:dyDescent="0.25">
      <c r="A16" s="44"/>
      <c r="B16" s="45"/>
      <c r="C16" s="45"/>
      <c r="D16" s="46"/>
      <c r="E16" s="45"/>
      <c r="F16" s="45"/>
      <c r="G16" s="45"/>
      <c r="H16" s="47">
        <f>H15</f>
        <v>26.004120078061582</v>
      </c>
      <c r="I16" s="48"/>
    </row>
    <row r="17" spans="1:93" s="43" customFormat="1" ht="15.75" thickBot="1" x14ac:dyDescent="0.25">
      <c r="A17" s="44"/>
      <c r="B17" s="45"/>
      <c r="C17" s="45"/>
      <c r="D17" s="46"/>
      <c r="E17" s="45"/>
      <c r="F17" s="45"/>
      <c r="G17" s="45"/>
      <c r="H17" s="163">
        <f>IF(SUM($M$14:$AL$14)&lt;&gt;0,SUM($M$14:$AL$14),"")</f>
        <v>26.004120078061582</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26.004120078061582</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3F22DB2C-1CD8-43A3-B1B3-2CD3636C5B4F}">
      <formula1>Variables</formula1>
    </dataValidation>
    <dataValidation type="list" allowBlank="1" showInputMessage="1" showErrorMessage="1" sqref="G29:G63 G12:G13 G16:G18 G25:G27" xr:uid="{9FD83AEE-E016-48F0-B1B8-42CB493C4E7F}">
      <formula1>"Fixed,Variable"</formula1>
    </dataValidation>
    <dataValidation type="list" allowBlank="1" showInputMessage="1" showErrorMessage="1" sqref="E31:F45" xr:uid="{5939565C-491D-47AA-980A-48028850EF50}">
      <formula1>INDIRECT(IFERROR(RIGHT($B31,LEN($B31)-FIND(" ",$B31)),$B31)&amp;"Subs")</formula1>
    </dataValidation>
    <dataValidation type="list" allowBlank="1" showInputMessage="1" showErrorMessage="1" sqref="E29:F30" xr:uid="{03FB335E-8ACA-45A4-9738-7C75C5450A1A}">
      <formula1>INDIRECT(IFERROR(RIGHT(#REF!,LEN(#REF!)-FIND(" ",#REF!)),#REF!)&amp;"Subs")</formula1>
    </dataValidation>
  </dataValidations>
  <hyperlinks>
    <hyperlink ref="F3" location="'TITLE PAGE'!A1" display="Back to title page" xr:uid="{4F755373-B21C-46ED-A9BC-4E8748D547B5}"/>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48E18-7E21-45E7-93BF-2DBD24D258F0}">
  <dimension ref="A1:CO120"/>
  <sheetViews>
    <sheetView zoomScale="70" zoomScaleNormal="70" workbookViewId="0">
      <selection activeCell="A6"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207</v>
      </c>
      <c r="C8" t="s">
        <v>208</v>
      </c>
      <c r="D8" s="27" t="s">
        <v>104</v>
      </c>
      <c r="E8" s="28"/>
      <c r="F8" s="28"/>
      <c r="G8" s="29" t="s">
        <v>105</v>
      </c>
      <c r="H8" s="30"/>
      <c r="I8" s="31"/>
      <c r="J8" s="31"/>
      <c r="K8" s="31"/>
      <c r="L8" s="31"/>
      <c r="M8" s="32"/>
      <c r="N8" s="139">
        <f>('[1]2030 onwards to 2080'!$E$11/5/1000000)*'[1]2030 onwards to 2080'!$H$4</f>
        <v>0.34540755958016423</v>
      </c>
      <c r="O8" s="139">
        <f>('[1]2030 onwards to 2080'!$E$11/5/1000000)*'[1]2030 onwards to 2080'!$H$4</f>
        <v>0.34540755958016423</v>
      </c>
      <c r="P8" s="139">
        <f>('[1]2030 onwards to 2080'!$E$11/5/1000000)*'[1]2030 onwards to 2080'!$H$4</f>
        <v>0.34540755958016423</v>
      </c>
      <c r="Q8" s="139">
        <f>('[1]2030 onwards to 2080'!$E$11/5/1000000)*'[1]2030 onwards to 2080'!$H$4</f>
        <v>0.34540755958016423</v>
      </c>
      <c r="R8" s="139">
        <f>('[1]2030 onwards to 2080'!$E$11/5/1000000)*'[1]2030 onwards to 2080'!$H$4</f>
        <v>0.34540755958016423</v>
      </c>
      <c r="S8" s="140">
        <f>('[1]2030 onwards to 2080'!$J$11/5/1000000)*'[1]2030 onwards to 2080'!$H$4</f>
        <v>0.31195972200528982</v>
      </c>
      <c r="T8" s="140">
        <f>('[1]2030 onwards to 2080'!$J$11/5/1000000)*'[1]2030 onwards to 2080'!$H$4</f>
        <v>0.31195972200528982</v>
      </c>
      <c r="U8" s="140">
        <f>('[1]2030 onwards to 2080'!$J$11/5/1000000)*'[1]2030 onwards to 2080'!$H$4</f>
        <v>0.31195972200528982</v>
      </c>
      <c r="V8" s="140">
        <f>('[1]2030 onwards to 2080'!$J$11/5/1000000)*'[1]2030 onwards to 2080'!$H$4</f>
        <v>0.31195972200528982</v>
      </c>
      <c r="W8" s="140">
        <f>('[1]2030 onwards to 2080'!$J$11/5/1000000)*'[1]2030 onwards to 2080'!$H$4</f>
        <v>0.31195972200528982</v>
      </c>
      <c r="X8" s="141">
        <f>('[1]2030 onwards to 2080'!$P$11/5/1000000)*'[1]2030 onwards to 2080'!$H$4</f>
        <v>0.2908813624103378</v>
      </c>
      <c r="Y8" s="141">
        <f>('[1]2030 onwards to 2080'!$P$11/5/1000000)*'[1]2030 onwards to 2080'!$H$4</f>
        <v>0.2908813624103378</v>
      </c>
      <c r="Z8" s="141">
        <f>('[1]2030 onwards to 2080'!$P$11/5/1000000)*'[1]2030 onwards to 2080'!$H$4</f>
        <v>0.2908813624103378</v>
      </c>
      <c r="AA8" s="141">
        <f>('[1]2030 onwards to 2080'!$P$11/5/1000000)*'[1]2030 onwards to 2080'!$H$4</f>
        <v>0.2908813624103378</v>
      </c>
      <c r="AB8" s="141">
        <f>('[1]2030 onwards to 2080'!$P$11/5/1000000)*'[1]2030 onwards to 2080'!$H$4</f>
        <v>0.2908813624103378</v>
      </c>
      <c r="AC8" s="141">
        <f>('[1]2030 onwards to 2080'!$V$11/5/1000000)*'[1]2030 onwards to 2080'!$H$4</f>
        <v>0.27542389870737299</v>
      </c>
      <c r="AD8" s="141">
        <f>('[1]2030 onwards to 2080'!$V$11/5/1000000)*'[1]2030 onwards to 2080'!$H$4</f>
        <v>0.27542389870737299</v>
      </c>
      <c r="AE8" s="141">
        <f>('[1]2030 onwards to 2080'!$V$11/5/1000000)*'[1]2030 onwards to 2080'!$H$4</f>
        <v>0.27542389870737299</v>
      </c>
      <c r="AF8" s="141">
        <f>('[1]2030 onwards to 2080'!$V$11/5/1000000)*'[1]2030 onwards to 2080'!$H$4</f>
        <v>0.27542389870737299</v>
      </c>
      <c r="AG8" s="141">
        <f>('[1]2030 onwards to 2080'!$V$11/5/1000000)*'[1]2030 onwards to 2080'!$H$4</f>
        <v>0.27542389870737299</v>
      </c>
      <c r="AH8" s="141">
        <f>('[1]2030 onwards to 2080'!$AB$11/5/1000000)*'[1]2030 onwards to 2080'!$H$4</f>
        <v>0.26418210692339861</v>
      </c>
      <c r="AI8" s="141">
        <f>('[1]2030 onwards to 2080'!$AB$11/5/1000000)*'[1]2030 onwards to 2080'!$H$4</f>
        <v>0.26418210692339861</v>
      </c>
      <c r="AJ8" s="141">
        <f>('[1]2030 onwards to 2080'!$AB$11/5/1000000)*'[1]2030 onwards to 2080'!$H$4</f>
        <v>0.26418210692339861</v>
      </c>
      <c r="AK8" s="141">
        <f>('[1]2030 onwards to 2080'!$AB$11/5/1000000)*'[1]2030 onwards to 2080'!$H$4</f>
        <v>0.26418210692339861</v>
      </c>
      <c r="AL8" s="141">
        <f>('[1]2030 onwards to 2080'!$AB$11/5/1000000)*'[1]2030 onwards to 2080'!$H$4</f>
        <v>0.26418210692339861</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2"/>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2"/>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2"/>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2"/>
      <c r="N14" s="41">
        <f>IF((N8+N9)*N11&lt;&gt;0,(N8+N9)*N11,"")</f>
        <v>0.33372711070547273</v>
      </c>
      <c r="O14" s="41">
        <f t="shared" ref="O14:BZ14" si="3">IF((O8+O9)*O11&lt;&gt;0,(O8+O9)*O11,"")</f>
        <v>0.33372711070547273</v>
      </c>
      <c r="P14" s="41">
        <f t="shared" si="3"/>
        <v>0.33372711070547273</v>
      </c>
      <c r="Q14" s="41">
        <f t="shared" si="3"/>
        <v>0.33372711070547273</v>
      </c>
      <c r="R14" s="41">
        <f t="shared" si="3"/>
        <v>0.33372711070547273</v>
      </c>
      <c r="S14" s="41">
        <f t="shared" si="3"/>
        <v>0.30141035942540079</v>
      </c>
      <c r="T14" s="41">
        <f t="shared" si="3"/>
        <v>0.30141035942540079</v>
      </c>
      <c r="U14" s="41">
        <f t="shared" si="3"/>
        <v>0.30141035942540079</v>
      </c>
      <c r="V14" s="41">
        <f t="shared" si="3"/>
        <v>0.30141035942540079</v>
      </c>
      <c r="W14" s="41">
        <f t="shared" si="3"/>
        <v>0.30141035942540079</v>
      </c>
      <c r="X14" s="41">
        <f t="shared" si="3"/>
        <v>0.28104479459936021</v>
      </c>
      <c r="Y14" s="41">
        <f t="shared" si="3"/>
        <v>0.28104479459936021</v>
      </c>
      <c r="Z14" s="41">
        <f t="shared" si="3"/>
        <v>0.28104479459936021</v>
      </c>
      <c r="AA14" s="41">
        <f t="shared" si="3"/>
        <v>0.28104479459936021</v>
      </c>
      <c r="AB14" s="41">
        <f>IF((AB8+AB9)*AB11&lt;&gt;0,(AB8+AB9)*AB11,"")</f>
        <v>0.28104479459936021</v>
      </c>
      <c r="AC14" s="41">
        <f t="shared" si="3"/>
        <v>0.26611004706026375</v>
      </c>
      <c r="AD14" s="41">
        <f t="shared" si="3"/>
        <v>0.26611004706026375</v>
      </c>
      <c r="AE14" s="41">
        <f t="shared" si="3"/>
        <v>0.26611004706026375</v>
      </c>
      <c r="AF14" s="41">
        <f t="shared" si="3"/>
        <v>0.26611004706026375</v>
      </c>
      <c r="AG14" s="41">
        <f t="shared" si="3"/>
        <v>0.26611004706026375</v>
      </c>
      <c r="AH14" s="41">
        <f t="shared" si="3"/>
        <v>0.25524841248637548</v>
      </c>
      <c r="AI14" s="41">
        <f t="shared" si="3"/>
        <v>0.25524841248637548</v>
      </c>
      <c r="AJ14" s="41">
        <f t="shared" si="3"/>
        <v>0.25524841248637548</v>
      </c>
      <c r="AK14" s="41">
        <f t="shared" si="3"/>
        <v>0.25524841248637548</v>
      </c>
      <c r="AL14" s="41">
        <f t="shared" si="3"/>
        <v>0.25524841248637548</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7.1877036213843644</v>
      </c>
      <c r="I15" s="164"/>
      <c r="J15" s="164"/>
      <c r="K15" s="164"/>
      <c r="L15" s="165"/>
    </row>
    <row r="16" spans="1:93" s="43" customFormat="1" ht="15.75" thickBot="1" x14ac:dyDescent="0.25">
      <c r="A16" s="119"/>
      <c r="B16" s="45"/>
      <c r="C16" s="45"/>
      <c r="D16" s="46"/>
      <c r="E16" s="45"/>
      <c r="F16" s="45"/>
      <c r="G16" s="45"/>
      <c r="H16" s="120">
        <f>H15</f>
        <v>7.1877036213843644</v>
      </c>
      <c r="I16" s="120"/>
      <c r="J16" s="120"/>
      <c r="K16" s="120"/>
      <c r="L16" s="120"/>
    </row>
    <row r="17" spans="1:93" s="43" customFormat="1" ht="16.5" customHeight="1" thickBot="1" x14ac:dyDescent="0.3">
      <c r="A17" s="119"/>
      <c r="B17" s="45"/>
      <c r="C17" s="45"/>
      <c r="D17" s="46"/>
      <c r="E17" s="45"/>
      <c r="F17" s="45"/>
      <c r="G17" s="45"/>
      <c r="H17" s="163">
        <f>IF(SUM($M$14:$AL$14)&lt;&gt;0,SUM($M$14:$AL$14),"")</f>
        <v>7.1877036213843644</v>
      </c>
      <c r="I17" s="164"/>
      <c r="J17" s="164"/>
      <c r="K17" s="164"/>
      <c r="L17" s="165"/>
      <c r="M17" s="133" t="s">
        <v>115</v>
      </c>
    </row>
    <row r="18" spans="1:93" s="43" customFormat="1" ht="16.5" customHeight="1" thickBot="1" x14ac:dyDescent="0.3">
      <c r="A18" s="119"/>
      <c r="B18" s="45"/>
      <c r="C18" s="45"/>
      <c r="D18" s="46"/>
      <c r="E18" s="45"/>
      <c r="F18" s="45"/>
      <c r="G18" s="45"/>
      <c r="H18" s="120"/>
      <c r="I18" s="120"/>
      <c r="J18" s="120"/>
      <c r="K18" s="120"/>
      <c r="L18" s="120"/>
      <c r="M18" s="133"/>
    </row>
    <row r="19" spans="1:93" s="43" customFormat="1" ht="18" x14ac:dyDescent="0.25">
      <c r="A19" s="119"/>
      <c r="B19" s="45"/>
      <c r="C19" s="45"/>
      <c r="D19" s="46"/>
      <c r="E19" s="121" t="s">
        <v>116</v>
      </c>
      <c r="F19" s="2"/>
      <c r="G19" s="2"/>
      <c r="H19" s="120">
        <f>H17</f>
        <v>7.1877036213843644</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19"/>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119"/>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119"/>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119"/>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119"/>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119"/>
      <c r="B25" s="45"/>
      <c r="C25" s="45"/>
      <c r="D25" s="46"/>
      <c r="E25" s="45"/>
      <c r="F25" s="45"/>
      <c r="G25" s="45"/>
      <c r="H25" s="120"/>
      <c r="I25" s="120"/>
      <c r="J25" s="120"/>
      <c r="K25" s="120"/>
      <c r="L25" s="120"/>
    </row>
    <row r="26" spans="1:93" s="43" customFormat="1" ht="15" x14ac:dyDescent="0.2">
      <c r="A26" s="119"/>
      <c r="B26" s="45"/>
      <c r="C26" s="45"/>
      <c r="D26" s="46"/>
      <c r="E26" s="45"/>
      <c r="F26" s="45"/>
      <c r="G26" s="45"/>
      <c r="H26" s="120"/>
      <c r="I26" s="120"/>
      <c r="J26" s="120"/>
      <c r="K26" s="120"/>
      <c r="L26" s="120"/>
    </row>
    <row r="27" spans="1:93" s="43" customFormat="1" ht="15.75" thickBot="1" x14ac:dyDescent="0.25">
      <c r="A27" s="44"/>
      <c r="B27" s="45"/>
      <c r="C27" s="45"/>
      <c r="D27" s="46"/>
      <c r="E27" s="45"/>
      <c r="F27" s="45"/>
      <c r="G27" s="45"/>
      <c r="H27" s="47"/>
      <c r="I27" s="48"/>
    </row>
    <row r="28" spans="1:93" ht="15.75" thickBot="1" x14ac:dyDescent="0.25">
      <c r="A28" s="166" t="s">
        <v>124</v>
      </c>
      <c r="B28" s="167"/>
      <c r="C28" s="49"/>
      <c r="D28" s="50"/>
      <c r="E28" s="49"/>
      <c r="F28" s="49"/>
      <c r="G28" s="49"/>
      <c r="H28" s="51"/>
      <c r="I28" s="52"/>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ht="129.75" thickBot="1" x14ac:dyDescent="0.25">
      <c r="A29" s="54" t="s">
        <v>6</v>
      </c>
      <c r="B29" s="55" t="s">
        <v>7</v>
      </c>
      <c r="C29" s="56" t="s">
        <v>8</v>
      </c>
      <c r="D29" s="56" t="s">
        <v>9</v>
      </c>
      <c r="E29" s="56" t="s">
        <v>10</v>
      </c>
      <c r="F29" s="56" t="s">
        <v>11</v>
      </c>
      <c r="G29" s="57"/>
      <c r="H29" s="58" t="s">
        <v>13</v>
      </c>
      <c r="I29" s="59" t="s">
        <v>14</v>
      </c>
      <c r="J29" s="59" t="s">
        <v>15</v>
      </c>
      <c r="K29" s="59" t="s">
        <v>16</v>
      </c>
      <c r="L29" s="59" t="s">
        <v>17</v>
      </c>
      <c r="M29" s="59" t="s">
        <v>18</v>
      </c>
      <c r="N29" s="59" t="s">
        <v>19</v>
      </c>
      <c r="O29" s="59" t="s">
        <v>20</v>
      </c>
      <c r="P29" s="59" t="s">
        <v>21</v>
      </c>
      <c r="Q29" s="59" t="s">
        <v>22</v>
      </c>
      <c r="R29" s="59" t="s">
        <v>23</v>
      </c>
      <c r="S29" s="59" t="s">
        <v>24</v>
      </c>
      <c r="T29" s="59" t="s">
        <v>25</v>
      </c>
      <c r="U29" s="59" t="s">
        <v>26</v>
      </c>
      <c r="V29" s="59" t="s">
        <v>27</v>
      </c>
      <c r="W29" s="59" t="s">
        <v>28</v>
      </c>
      <c r="X29" s="59" t="s">
        <v>29</v>
      </c>
      <c r="Y29" s="59" t="s">
        <v>30</v>
      </c>
      <c r="Z29" s="59" t="s">
        <v>31</v>
      </c>
      <c r="AA29" s="59" t="s">
        <v>32</v>
      </c>
      <c r="AB29" s="59" t="s">
        <v>33</v>
      </c>
      <c r="AC29" s="59" t="s">
        <v>34</v>
      </c>
      <c r="AD29" s="59" t="s">
        <v>35</v>
      </c>
      <c r="AE29" s="59" t="s">
        <v>36</v>
      </c>
      <c r="AF29" s="59" t="s">
        <v>37</v>
      </c>
      <c r="AG29" s="59" t="s">
        <v>38</v>
      </c>
      <c r="AH29" s="59" t="s">
        <v>39</v>
      </c>
      <c r="AI29" s="59" t="s">
        <v>40</v>
      </c>
      <c r="AJ29" s="59" t="s">
        <v>41</v>
      </c>
      <c r="AK29" s="59" t="s">
        <v>42</v>
      </c>
      <c r="AL29" s="59" t="s">
        <v>43</v>
      </c>
      <c r="AM29" s="59" t="s">
        <v>44</v>
      </c>
      <c r="AN29" s="59" t="s">
        <v>45</v>
      </c>
      <c r="AO29" s="59" t="s">
        <v>46</v>
      </c>
      <c r="AP29" s="59" t="s">
        <v>47</v>
      </c>
      <c r="AQ29" s="59" t="s">
        <v>48</v>
      </c>
      <c r="AR29" s="59" t="s">
        <v>49</v>
      </c>
      <c r="AS29" s="59" t="s">
        <v>50</v>
      </c>
      <c r="AT29" s="59" t="s">
        <v>51</v>
      </c>
      <c r="AU29" s="59" t="s">
        <v>52</v>
      </c>
      <c r="AV29" s="59" t="s">
        <v>53</v>
      </c>
      <c r="AW29" s="59" t="s">
        <v>54</v>
      </c>
      <c r="AX29" s="59" t="s">
        <v>55</v>
      </c>
      <c r="AY29" s="59" t="s">
        <v>56</v>
      </c>
      <c r="AZ29" s="59" t="s">
        <v>57</v>
      </c>
      <c r="BA29" s="59" t="s">
        <v>58</v>
      </c>
      <c r="BB29" s="59" t="s">
        <v>59</v>
      </c>
      <c r="BC29" s="59" t="s">
        <v>60</v>
      </c>
      <c r="BD29" s="59" t="s">
        <v>61</v>
      </c>
      <c r="BE29" s="59" t="s">
        <v>62</v>
      </c>
      <c r="BF29" s="59" t="s">
        <v>63</v>
      </c>
      <c r="BG29" s="59" t="s">
        <v>64</v>
      </c>
      <c r="BH29" s="59" t="s">
        <v>65</v>
      </c>
      <c r="BI29" s="59" t="s">
        <v>66</v>
      </c>
      <c r="BJ29" s="59" t="s">
        <v>67</v>
      </c>
      <c r="BK29" s="59" t="s">
        <v>68</v>
      </c>
      <c r="BL29" s="59" t="s">
        <v>69</v>
      </c>
      <c r="BM29" s="59" t="s">
        <v>70</v>
      </c>
      <c r="BN29" s="59" t="s">
        <v>71</v>
      </c>
      <c r="BO29" s="59" t="s">
        <v>72</v>
      </c>
      <c r="BP29" s="59" t="s">
        <v>73</v>
      </c>
      <c r="BQ29" s="59" t="s">
        <v>74</v>
      </c>
      <c r="BR29" s="59" t="s">
        <v>75</v>
      </c>
      <c r="BS29" s="59" t="s">
        <v>76</v>
      </c>
      <c r="BT29" s="59" t="s">
        <v>77</v>
      </c>
      <c r="BU29" s="59" t="s">
        <v>78</v>
      </c>
      <c r="BV29" s="59" t="s">
        <v>79</v>
      </c>
      <c r="BW29" s="59" t="s">
        <v>80</v>
      </c>
      <c r="BX29" s="59" t="s">
        <v>81</v>
      </c>
      <c r="BY29" s="59" t="s">
        <v>82</v>
      </c>
      <c r="BZ29" s="59" t="s">
        <v>83</v>
      </c>
      <c r="CA29" s="59" t="s">
        <v>84</v>
      </c>
      <c r="CB29" s="59" t="s">
        <v>85</v>
      </c>
      <c r="CC29" s="59" t="s">
        <v>86</v>
      </c>
      <c r="CD29" s="59" t="s">
        <v>87</v>
      </c>
      <c r="CE29" s="59" t="s">
        <v>88</v>
      </c>
      <c r="CF29" s="59" t="s">
        <v>89</v>
      </c>
      <c r="CG29" s="59" t="s">
        <v>90</v>
      </c>
      <c r="CH29" s="59" t="s">
        <v>91</v>
      </c>
      <c r="CI29" s="59" t="s">
        <v>92</v>
      </c>
      <c r="CJ29" s="59" t="s">
        <v>93</v>
      </c>
      <c r="CK29" s="59" t="s">
        <v>94</v>
      </c>
      <c r="CL29" s="59" t="s">
        <v>95</v>
      </c>
      <c r="CM29" s="59" t="s">
        <v>96</v>
      </c>
      <c r="CN29" s="59" t="s">
        <v>97</v>
      </c>
      <c r="CO29" s="60" t="s">
        <v>98</v>
      </c>
    </row>
    <row r="30" spans="1:93" ht="15" x14ac:dyDescent="0.2">
      <c r="A30" s="160" t="s">
        <v>125</v>
      </c>
      <c r="B30" s="61"/>
      <c r="C30" s="19"/>
      <c r="D30" s="19" t="s">
        <v>104</v>
      </c>
      <c r="E30" s="21" t="s">
        <v>126</v>
      </c>
      <c r="F30" s="21"/>
      <c r="G30" s="19" t="s">
        <v>111</v>
      </c>
      <c r="H30" s="62"/>
      <c r="I30" s="63"/>
      <c r="J30" s="22"/>
      <c r="K30" s="23"/>
      <c r="L30" s="23"/>
      <c r="M30" s="23"/>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5"/>
    </row>
    <row r="31" spans="1:93" ht="15" x14ac:dyDescent="0.2">
      <c r="A31" s="168"/>
      <c r="B31" s="64"/>
      <c r="C31" s="27"/>
      <c r="D31" s="27" t="s">
        <v>104</v>
      </c>
      <c r="E31" s="29" t="s">
        <v>126</v>
      </c>
      <c r="F31" s="29"/>
      <c r="G31" s="27" t="s">
        <v>127</v>
      </c>
      <c r="H31" s="65"/>
      <c r="I31" s="66"/>
      <c r="J31" s="30"/>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128</v>
      </c>
      <c r="F32" s="27"/>
      <c r="G32" s="27" t="s">
        <v>111</v>
      </c>
      <c r="H32" s="67"/>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129</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130</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131</v>
      </c>
      <c r="F35" s="27"/>
      <c r="G35" s="27" t="s">
        <v>111</v>
      </c>
      <c r="H35" s="65"/>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132</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133</v>
      </c>
      <c r="F37" s="27"/>
      <c r="G37" s="27" t="s">
        <v>111</v>
      </c>
      <c r="H37" s="65"/>
      <c r="I37" s="68"/>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134</v>
      </c>
      <c r="F38" s="27"/>
      <c r="G38" s="27" t="s">
        <v>111</v>
      </c>
      <c r="H38" s="67"/>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68"/>
      <c r="B39" s="64"/>
      <c r="C39" s="27"/>
      <c r="D39" s="27" t="s">
        <v>109</v>
      </c>
      <c r="E39" s="27" t="s">
        <v>135</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136</v>
      </c>
      <c r="F40" s="27"/>
      <c r="G40" s="27" t="s">
        <v>111</v>
      </c>
      <c r="H40" s="69"/>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137</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138</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68"/>
      <c r="B43" s="64"/>
      <c r="C43" s="27"/>
      <c r="D43" s="27" t="s">
        <v>109</v>
      </c>
      <c r="E43" s="27" t="s">
        <v>139</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ht="28.5" x14ac:dyDescent="0.2">
      <c r="A44" s="168"/>
      <c r="B44" s="64"/>
      <c r="C44" s="27"/>
      <c r="D44" s="27" t="s">
        <v>109</v>
      </c>
      <c r="E44" s="27" t="s">
        <v>140</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141</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142</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143</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144</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145</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146</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147</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148</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149</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150</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151</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152</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153</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154</v>
      </c>
      <c r="F58" s="27"/>
      <c r="G58" s="27" t="s">
        <v>111</v>
      </c>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155</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156</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157</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158</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109</v>
      </c>
      <c r="E63" s="27" t="s">
        <v>159</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64"/>
      <c r="C64" s="27"/>
      <c r="D64" s="27" t="s">
        <v>160</v>
      </c>
      <c r="E64" s="27"/>
      <c r="F64" s="27"/>
      <c r="G64" s="27"/>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68"/>
      <c r="B65" s="70"/>
      <c r="C65" s="32"/>
      <c r="D65" s="27" t="s">
        <v>161</v>
      </c>
      <c r="E65" s="27"/>
      <c r="F65" s="32"/>
      <c r="G65" s="32"/>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ht="15" thickBot="1" x14ac:dyDescent="0.25">
      <c r="A66" s="169"/>
      <c r="B66" s="71"/>
      <c r="C66" s="72"/>
      <c r="D66" s="73" t="s">
        <v>162</v>
      </c>
      <c r="E66" s="73"/>
      <c r="F66" s="72"/>
      <c r="G66" s="72"/>
      <c r="H66" s="74"/>
      <c r="I66" s="74"/>
      <c r="J66" s="74"/>
      <c r="K66" s="74"/>
      <c r="L66" s="74"/>
      <c r="M66" s="74"/>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42"/>
    </row>
    <row r="68" spans="1:93" ht="15" thickBot="1" x14ac:dyDescent="0.25"/>
    <row r="69" spans="1:93" ht="15" thickBot="1" x14ac:dyDescent="0.25">
      <c r="A69" s="75" t="s">
        <v>1</v>
      </c>
      <c r="B69" s="4" t="e">
        <f>#REF!</f>
        <v>#REF!</v>
      </c>
      <c r="C69" s="75" t="s">
        <v>3</v>
      </c>
      <c r="D69" s="76"/>
    </row>
    <row r="70" spans="1:93" ht="15" thickBot="1" x14ac:dyDescent="0.25">
      <c r="A70" s="9"/>
      <c r="B70" s="9"/>
      <c r="C70" s="9"/>
      <c r="D70" s="9"/>
    </row>
    <row r="71" spans="1:93" ht="15.75" thickBot="1" x14ac:dyDescent="0.25">
      <c r="A71" s="158" t="s">
        <v>163</v>
      </c>
      <c r="B71" s="159"/>
      <c r="C71" s="77" t="s">
        <v>164</v>
      </c>
      <c r="D71" s="77" t="s">
        <v>164</v>
      </c>
      <c r="E71" s="78"/>
      <c r="F71" s="78"/>
      <c r="G71" s="78"/>
      <c r="H71" s="78"/>
      <c r="I71" s="78"/>
      <c r="J71" s="78"/>
      <c r="K71" s="79"/>
      <c r="L71" s="78"/>
    </row>
    <row r="72" spans="1:93" x14ac:dyDescent="0.2">
      <c r="A72" s="80" t="s">
        <v>165</v>
      </c>
      <c r="B72" s="81"/>
      <c r="C72" s="82"/>
      <c r="D72" s="43"/>
      <c r="E72" s="78"/>
      <c r="F72" s="78"/>
      <c r="G72" s="78"/>
      <c r="H72" s="78"/>
      <c r="I72" s="78"/>
      <c r="J72" s="78"/>
      <c r="K72" s="79"/>
      <c r="L72" s="78"/>
    </row>
    <row r="73" spans="1:93" x14ac:dyDescent="0.2">
      <c r="A73" s="83" t="s">
        <v>166</v>
      </c>
      <c r="B73" s="78" t="s">
        <v>167</v>
      </c>
      <c r="C73" s="84">
        <f>3.5%</f>
        <v>3.5000000000000003E-2</v>
      </c>
      <c r="D73" s="43"/>
      <c r="E73" s="78"/>
      <c r="F73" s="78"/>
      <c r="G73" s="78"/>
      <c r="H73" s="78"/>
      <c r="I73" s="78"/>
      <c r="J73" s="78"/>
      <c r="K73" s="79"/>
      <c r="L73" s="78"/>
    </row>
    <row r="74" spans="1:93" x14ac:dyDescent="0.2">
      <c r="A74" s="83" t="s">
        <v>168</v>
      </c>
      <c r="B74" s="78" t="s">
        <v>122</v>
      </c>
      <c r="C74" s="84">
        <v>2.92E-2</v>
      </c>
      <c r="D74" s="43"/>
      <c r="E74" s="78"/>
      <c r="F74" s="78"/>
      <c r="G74" s="78"/>
      <c r="H74" s="78"/>
      <c r="I74" s="78"/>
      <c r="J74" s="78"/>
      <c r="K74" s="79"/>
      <c r="L74" s="78"/>
    </row>
    <row r="75" spans="1:93" x14ac:dyDescent="0.2">
      <c r="A75" s="83" t="s">
        <v>169</v>
      </c>
      <c r="B75" s="78" t="s">
        <v>170</v>
      </c>
      <c r="C75" s="85">
        <v>5</v>
      </c>
      <c r="D75" s="43"/>
      <c r="E75" s="78"/>
      <c r="F75" s="78"/>
      <c r="G75" s="78"/>
      <c r="H75" s="78"/>
      <c r="I75" s="78"/>
      <c r="J75" s="78"/>
      <c r="K75" s="79"/>
      <c r="L75" s="78"/>
    </row>
    <row r="76" spans="1:93" x14ac:dyDescent="0.2">
      <c r="A76" s="83" t="s">
        <v>171</v>
      </c>
      <c r="B76" s="78" t="s">
        <v>172</v>
      </c>
      <c r="C76" s="86">
        <v>1000</v>
      </c>
      <c r="D76" s="43"/>
      <c r="E76" s="78"/>
      <c r="F76" s="78"/>
      <c r="G76" s="78"/>
      <c r="H76" s="78"/>
      <c r="I76" s="78"/>
      <c r="J76" s="78"/>
      <c r="K76" s="79"/>
      <c r="L76" s="78"/>
    </row>
    <row r="77" spans="1:93" x14ac:dyDescent="0.2">
      <c r="A77" s="87" t="s">
        <v>173</v>
      </c>
      <c r="B77" s="88" t="s">
        <v>174</v>
      </c>
      <c r="C77" s="89">
        <f>1/C75</f>
        <v>0.2</v>
      </c>
      <c r="D77" s="43"/>
      <c r="E77" s="78"/>
      <c r="F77" s="78"/>
      <c r="G77" s="78"/>
      <c r="H77" s="78"/>
      <c r="I77" s="78"/>
      <c r="J77" s="78"/>
      <c r="K77" s="79"/>
      <c r="L77" s="78"/>
    </row>
    <row r="78" spans="1:93" x14ac:dyDescent="0.2">
      <c r="A78" s="79"/>
      <c r="B78" s="78"/>
      <c r="C78" s="78"/>
      <c r="D78" s="78"/>
      <c r="E78" s="78"/>
      <c r="F78" s="78"/>
      <c r="G78" s="78"/>
      <c r="H78" s="78"/>
      <c r="I78" s="78"/>
      <c r="J78" s="78"/>
      <c r="K78" s="79"/>
      <c r="L78" s="78"/>
    </row>
    <row r="79" spans="1:93" ht="15" thickBot="1" x14ac:dyDescent="0.25">
      <c r="A79" s="79"/>
      <c r="B79" s="78"/>
      <c r="C79" s="78"/>
      <c r="D79" s="90">
        <v>1</v>
      </c>
      <c r="E79" s="90">
        <v>2</v>
      </c>
      <c r="F79" s="90">
        <v>3</v>
      </c>
      <c r="G79" s="90">
        <v>4</v>
      </c>
      <c r="H79" s="90">
        <v>5</v>
      </c>
      <c r="J79" s="78"/>
      <c r="K79" s="79"/>
      <c r="L79" s="78"/>
    </row>
    <row r="80" spans="1:93" x14ac:dyDescent="0.2">
      <c r="A80" s="91"/>
      <c r="B80" s="92"/>
      <c r="C80" s="92"/>
      <c r="D80" s="93" t="s">
        <v>175</v>
      </c>
      <c r="E80" s="93" t="s">
        <v>176</v>
      </c>
      <c r="F80" s="93" t="s">
        <v>177</v>
      </c>
      <c r="G80" s="93" t="s">
        <v>178</v>
      </c>
      <c r="H80" s="94" t="s">
        <v>179</v>
      </c>
      <c r="I80" s="78"/>
      <c r="J80" s="170" t="s">
        <v>180</v>
      </c>
      <c r="K80" s="171"/>
      <c r="L80" s="78"/>
    </row>
    <row r="81" spans="1:12" ht="15" thickBot="1" x14ac:dyDescent="0.25">
      <c r="A81" s="95" t="s">
        <v>181</v>
      </c>
      <c r="B81" s="96" t="s">
        <v>108</v>
      </c>
      <c r="C81" s="96"/>
      <c r="D81" s="97">
        <f>1/((1+$C$73)^(D79))</f>
        <v>0.96618357487922713</v>
      </c>
      <c r="E81" s="97">
        <f t="shared" ref="E81:H81" si="15">1/((1+$C$73)^(E79))</f>
        <v>0.93351070036640305</v>
      </c>
      <c r="F81" s="97">
        <f t="shared" si="15"/>
        <v>0.90194270566802237</v>
      </c>
      <c r="G81" s="97">
        <f t="shared" si="15"/>
        <v>0.87144222769857238</v>
      </c>
      <c r="H81" s="97">
        <f t="shared" si="15"/>
        <v>0.84197316685852419</v>
      </c>
      <c r="I81" s="78"/>
      <c r="J81" s="172" t="s">
        <v>182</v>
      </c>
      <c r="K81" s="173"/>
      <c r="L81" s="78"/>
    </row>
    <row r="82" spans="1:12" ht="15" thickBot="1" x14ac:dyDescent="0.25">
      <c r="A82" s="79"/>
      <c r="B82" s="78"/>
      <c r="C82" s="78"/>
      <c r="D82" s="78"/>
      <c r="E82" s="78"/>
      <c r="F82" s="78"/>
      <c r="G82" s="78"/>
      <c r="H82" s="78"/>
      <c r="I82" s="78"/>
      <c r="J82" s="98"/>
      <c r="K82" s="99"/>
      <c r="L82" s="78"/>
    </row>
    <row r="83" spans="1:12" x14ac:dyDescent="0.2">
      <c r="A83" s="100" t="s">
        <v>183</v>
      </c>
      <c r="B83" s="101"/>
      <c r="C83" s="101"/>
      <c r="D83" s="102"/>
      <c r="E83" s="102"/>
      <c r="F83" s="102"/>
      <c r="G83" s="102"/>
      <c r="H83" s="103"/>
      <c r="I83" s="78"/>
      <c r="J83" s="98"/>
      <c r="K83" s="99"/>
      <c r="L83" s="78"/>
    </row>
    <row r="84" spans="1:12" x14ac:dyDescent="0.2">
      <c r="A84" s="104"/>
      <c r="B84" s="105"/>
      <c r="C84" s="106" t="s">
        <v>184</v>
      </c>
      <c r="D84" s="107" t="s">
        <v>175</v>
      </c>
      <c r="E84" s="107" t="s">
        <v>176</v>
      </c>
      <c r="F84" s="107" t="s">
        <v>177</v>
      </c>
      <c r="G84" s="107" t="s">
        <v>178</v>
      </c>
      <c r="H84" s="108" t="s">
        <v>179</v>
      </c>
      <c r="I84" s="78"/>
      <c r="J84" s="98"/>
      <c r="K84" s="99"/>
      <c r="L84" s="78"/>
    </row>
    <row r="85" spans="1:12" x14ac:dyDescent="0.2">
      <c r="A85" s="98" t="s">
        <v>185</v>
      </c>
      <c r="B85" s="78" t="s">
        <v>117</v>
      </c>
      <c r="C85" s="109" t="s">
        <v>186</v>
      </c>
      <c r="D85" s="110">
        <f>C76</f>
        <v>1000</v>
      </c>
      <c r="E85" s="110">
        <f>D87</f>
        <v>800</v>
      </c>
      <c r="F85" s="110">
        <f>E87</f>
        <v>600</v>
      </c>
      <c r="G85" s="110">
        <f>F87</f>
        <v>400</v>
      </c>
      <c r="H85" s="111">
        <f>G87</f>
        <v>200</v>
      </c>
      <c r="I85" s="78"/>
      <c r="J85" s="174" t="s">
        <v>187</v>
      </c>
      <c r="K85" s="175"/>
      <c r="L85" s="78"/>
    </row>
    <row r="86" spans="1:12" x14ac:dyDescent="0.2">
      <c r="A86" s="98" t="s">
        <v>188</v>
      </c>
      <c r="B86" s="78" t="s">
        <v>119</v>
      </c>
      <c r="C86" s="109" t="s">
        <v>186</v>
      </c>
      <c r="D86" s="110">
        <f>$D$85*$C$77</f>
        <v>200</v>
      </c>
      <c r="E86" s="110">
        <f>$D$85*$C$77</f>
        <v>200</v>
      </c>
      <c r="F86" s="110">
        <f>$D$85*$C$77</f>
        <v>200</v>
      </c>
      <c r="G86" s="110">
        <f>$D$85*$C$77</f>
        <v>200</v>
      </c>
      <c r="H86" s="111">
        <f>$D$85*$C$77</f>
        <v>200</v>
      </c>
      <c r="I86" s="78"/>
      <c r="J86" s="176" t="s">
        <v>189</v>
      </c>
      <c r="K86" s="177"/>
      <c r="L86" s="78"/>
    </row>
    <row r="87" spans="1:12" x14ac:dyDescent="0.2">
      <c r="A87" s="98" t="s">
        <v>190</v>
      </c>
      <c r="B87" s="78" t="s">
        <v>120</v>
      </c>
      <c r="C87" s="109" t="s">
        <v>186</v>
      </c>
      <c r="D87" s="110">
        <f>D85-D86</f>
        <v>800</v>
      </c>
      <c r="E87" s="110">
        <f>E85-E86</f>
        <v>600</v>
      </c>
      <c r="F87" s="110">
        <f>F85-F86</f>
        <v>400</v>
      </c>
      <c r="G87" s="110">
        <f>G85-G86</f>
        <v>200</v>
      </c>
      <c r="H87" s="111">
        <f>H85-H86</f>
        <v>0</v>
      </c>
      <c r="I87" s="78"/>
      <c r="J87" s="145" t="s">
        <v>191</v>
      </c>
      <c r="K87" s="146"/>
      <c r="L87" s="78"/>
    </row>
    <row r="88" spans="1:12" x14ac:dyDescent="0.2">
      <c r="A88" s="98" t="s">
        <v>192</v>
      </c>
      <c r="B88" s="78" t="s">
        <v>121</v>
      </c>
      <c r="C88" s="109" t="s">
        <v>186</v>
      </c>
      <c r="D88" s="110">
        <f>AVERAGE(D85,D87)</f>
        <v>900</v>
      </c>
      <c r="E88" s="110">
        <f>AVERAGE(E85,E87)</f>
        <v>700</v>
      </c>
      <c r="F88" s="110">
        <f>AVERAGE(F85,F87)</f>
        <v>500</v>
      </c>
      <c r="G88" s="110">
        <f>AVERAGE(G85,G87)</f>
        <v>300</v>
      </c>
      <c r="H88" s="111">
        <f>AVERAGE(H85,H87)</f>
        <v>100</v>
      </c>
      <c r="I88" s="78"/>
      <c r="J88" s="145" t="s">
        <v>193</v>
      </c>
      <c r="K88" s="146"/>
      <c r="L88" s="78"/>
    </row>
    <row r="89" spans="1:12" x14ac:dyDescent="0.2">
      <c r="A89" s="98" t="s">
        <v>194</v>
      </c>
      <c r="B89" s="78" t="s">
        <v>106</v>
      </c>
      <c r="C89" s="109" t="s">
        <v>186</v>
      </c>
      <c r="D89" s="110">
        <f>(D88*($C$74))+D86</f>
        <v>226.28</v>
      </c>
      <c r="E89" s="110">
        <f>(E88*($C$74))+E86</f>
        <v>220.44</v>
      </c>
      <c r="F89" s="110">
        <f>(F88*($C$74))+F86</f>
        <v>214.6</v>
      </c>
      <c r="G89" s="110">
        <f>(G88*($C$74))+G86</f>
        <v>208.76</v>
      </c>
      <c r="H89" s="111">
        <f>(H88*($C$74))+H86</f>
        <v>202.92</v>
      </c>
      <c r="I89" s="78"/>
      <c r="J89" s="147" t="s">
        <v>195</v>
      </c>
      <c r="K89" s="148"/>
      <c r="L89" s="78"/>
    </row>
    <row r="90" spans="1:12" x14ac:dyDescent="0.2">
      <c r="A90" s="98" t="s">
        <v>196</v>
      </c>
      <c r="B90" s="78" t="s">
        <v>197</v>
      </c>
      <c r="C90" s="109" t="s">
        <v>186</v>
      </c>
      <c r="D90" s="110">
        <f>D89*D81</f>
        <v>218.62801932367151</v>
      </c>
      <c r="E90" s="110">
        <f>E89*E81</f>
        <v>205.78309878876988</v>
      </c>
      <c r="F90" s="110">
        <f>F89*F81</f>
        <v>193.55690463635759</v>
      </c>
      <c r="G90" s="110">
        <f>G89*G81</f>
        <v>181.92227945435397</v>
      </c>
      <c r="H90" s="111">
        <f>H89*H81</f>
        <v>170.85319501893173</v>
      </c>
      <c r="I90" s="78"/>
      <c r="J90" s="147" t="s">
        <v>198</v>
      </c>
      <c r="K90" s="148"/>
      <c r="L90" s="78"/>
    </row>
    <row r="91" spans="1:12" x14ac:dyDescent="0.2">
      <c r="A91" s="98"/>
      <c r="B91" s="78"/>
      <c r="C91" s="109"/>
      <c r="D91" s="110"/>
      <c r="E91" s="110"/>
      <c r="F91" s="110"/>
      <c r="G91" s="110"/>
      <c r="H91" s="111"/>
      <c r="I91" s="78"/>
      <c r="J91" s="98"/>
      <c r="K91" s="99"/>
      <c r="L91" s="78"/>
    </row>
    <row r="92" spans="1:12" x14ac:dyDescent="0.2">
      <c r="A92" s="98" t="s">
        <v>199</v>
      </c>
      <c r="B92" s="112" t="s">
        <v>200</v>
      </c>
      <c r="C92" s="113" t="s">
        <v>186</v>
      </c>
      <c r="D92" s="114">
        <f>SUM(D90:H90)</f>
        <v>970.74349722208467</v>
      </c>
      <c r="E92" s="110"/>
      <c r="F92" s="110"/>
      <c r="G92" s="110"/>
      <c r="H92" s="111"/>
      <c r="I92" s="78"/>
      <c r="J92" s="147" t="s">
        <v>201</v>
      </c>
      <c r="K92" s="148"/>
      <c r="L92" s="78"/>
    </row>
    <row r="93" spans="1:12" ht="15" thickBot="1" x14ac:dyDescent="0.25">
      <c r="A93" s="115"/>
      <c r="B93" s="96"/>
      <c r="C93" s="116"/>
      <c r="D93" s="96"/>
      <c r="E93" s="96"/>
      <c r="F93" s="96"/>
      <c r="G93" s="96"/>
      <c r="H93" s="117"/>
      <c r="I93" s="78"/>
      <c r="J93" s="95"/>
      <c r="K93" s="117"/>
      <c r="L93" s="78"/>
    </row>
    <row r="94" spans="1:12" x14ac:dyDescent="0.2">
      <c r="A94" s="79"/>
      <c r="B94" s="78"/>
      <c r="C94" s="78"/>
      <c r="D94" s="78"/>
      <c r="E94" s="78"/>
      <c r="F94" s="78"/>
      <c r="G94" s="78"/>
      <c r="H94" s="78"/>
      <c r="I94" s="78"/>
      <c r="J94" s="79"/>
      <c r="K94" s="78"/>
      <c r="L94" s="78"/>
    </row>
    <row r="95" spans="1:12" ht="15" thickBot="1" x14ac:dyDescent="0.25">
      <c r="A95" s="79"/>
      <c r="B95" s="78"/>
      <c r="C95" s="78"/>
      <c r="D95" s="78"/>
      <c r="E95" s="78"/>
      <c r="F95" s="78"/>
      <c r="G95" s="78"/>
      <c r="H95" s="78"/>
      <c r="I95" s="78"/>
      <c r="J95" s="79"/>
      <c r="K95" s="78"/>
      <c r="L95" s="78"/>
    </row>
    <row r="96" spans="1:12" x14ac:dyDescent="0.2">
      <c r="A96" s="149" t="s">
        <v>202</v>
      </c>
      <c r="B96" s="150"/>
      <c r="C96" s="150"/>
      <c r="D96" s="150"/>
      <c r="E96" s="150"/>
      <c r="F96" s="150"/>
      <c r="G96" s="150"/>
      <c r="H96" s="151"/>
      <c r="I96" s="78"/>
      <c r="J96" s="79"/>
      <c r="K96" s="78"/>
      <c r="L96" s="78"/>
    </row>
    <row r="97" spans="1:12" x14ac:dyDescent="0.2">
      <c r="A97" s="152"/>
      <c r="B97" s="153"/>
      <c r="C97" s="153"/>
      <c r="D97" s="153"/>
      <c r="E97" s="153"/>
      <c r="F97" s="153"/>
      <c r="G97" s="153"/>
      <c r="H97" s="154"/>
      <c r="J97" s="78"/>
      <c r="K97" s="79"/>
      <c r="L97" s="78"/>
    </row>
    <row r="98" spans="1:12" x14ac:dyDescent="0.2">
      <c r="A98" s="152"/>
      <c r="B98" s="153"/>
      <c r="C98" s="153"/>
      <c r="D98" s="153"/>
      <c r="E98" s="153"/>
      <c r="F98" s="153"/>
      <c r="G98" s="153"/>
      <c r="H98" s="154"/>
    </row>
    <row r="99" spans="1:12" x14ac:dyDescent="0.2">
      <c r="A99" s="152"/>
      <c r="B99" s="153"/>
      <c r="C99" s="153"/>
      <c r="D99" s="153"/>
      <c r="E99" s="153"/>
      <c r="F99" s="153"/>
      <c r="G99" s="153"/>
      <c r="H99" s="154"/>
    </row>
    <row r="100" spans="1:12" x14ac:dyDescent="0.2">
      <c r="A100" s="152"/>
      <c r="B100" s="153"/>
      <c r="C100" s="153"/>
      <c r="D100" s="153"/>
      <c r="E100" s="153"/>
      <c r="F100" s="153"/>
      <c r="G100" s="153"/>
      <c r="H100" s="154"/>
    </row>
    <row r="101" spans="1:12" x14ac:dyDescent="0.2">
      <c r="A101" s="152"/>
      <c r="B101" s="153"/>
      <c r="C101" s="153"/>
      <c r="D101" s="153"/>
      <c r="E101" s="153"/>
      <c r="F101" s="153"/>
      <c r="G101" s="153"/>
      <c r="H101" s="154"/>
    </row>
    <row r="102" spans="1:12" x14ac:dyDescent="0.2">
      <c r="A102" s="152"/>
      <c r="B102" s="153"/>
      <c r="C102" s="153"/>
      <c r="D102" s="153"/>
      <c r="E102" s="153"/>
      <c r="F102" s="153"/>
      <c r="G102" s="153"/>
      <c r="H102" s="154"/>
    </row>
    <row r="103" spans="1:12" x14ac:dyDescent="0.2">
      <c r="A103" s="152"/>
      <c r="B103" s="153"/>
      <c r="C103" s="153"/>
      <c r="D103" s="153"/>
      <c r="E103" s="153"/>
      <c r="F103" s="153"/>
      <c r="G103" s="153"/>
      <c r="H103" s="154"/>
    </row>
    <row r="104" spans="1:12" x14ac:dyDescent="0.2">
      <c r="A104" s="152"/>
      <c r="B104" s="153"/>
      <c r="C104" s="153"/>
      <c r="D104" s="153"/>
      <c r="E104" s="153"/>
      <c r="F104" s="153"/>
      <c r="G104" s="153"/>
      <c r="H104" s="154"/>
    </row>
    <row r="105" spans="1:12" x14ac:dyDescent="0.2">
      <c r="A105" s="152"/>
      <c r="B105" s="153"/>
      <c r="C105" s="153"/>
      <c r="D105" s="153"/>
      <c r="E105" s="153"/>
      <c r="F105" s="153"/>
      <c r="G105" s="153"/>
      <c r="H105" s="154"/>
    </row>
    <row r="106" spans="1:12" x14ac:dyDescent="0.2">
      <c r="A106" s="152"/>
      <c r="B106" s="153"/>
      <c r="C106" s="153"/>
      <c r="D106" s="153"/>
      <c r="E106" s="153"/>
      <c r="F106" s="153"/>
      <c r="G106" s="153"/>
      <c r="H106" s="154"/>
    </row>
    <row r="107" spans="1:12" x14ac:dyDescent="0.2">
      <c r="A107" s="152"/>
      <c r="B107" s="153"/>
      <c r="C107" s="153"/>
      <c r="D107" s="153"/>
      <c r="E107" s="153"/>
      <c r="F107" s="153"/>
      <c r="G107" s="153"/>
      <c r="H107" s="154"/>
    </row>
    <row r="108" spans="1:12" x14ac:dyDescent="0.2">
      <c r="A108" s="152"/>
      <c r="B108" s="153"/>
      <c r="C108" s="153"/>
      <c r="D108" s="153"/>
      <c r="E108" s="153"/>
      <c r="F108" s="153"/>
      <c r="G108" s="153"/>
      <c r="H108" s="154"/>
    </row>
    <row r="109" spans="1:12" x14ac:dyDescent="0.2">
      <c r="A109" s="152"/>
      <c r="B109" s="153"/>
      <c r="C109" s="153"/>
      <c r="D109" s="153"/>
      <c r="E109" s="153"/>
      <c r="F109" s="153"/>
      <c r="G109" s="153"/>
      <c r="H109" s="154"/>
    </row>
    <row r="110" spans="1:12" x14ac:dyDescent="0.2">
      <c r="A110" s="152"/>
      <c r="B110" s="153"/>
      <c r="C110" s="153"/>
      <c r="D110" s="153"/>
      <c r="E110" s="153"/>
      <c r="F110" s="153"/>
      <c r="G110" s="153"/>
      <c r="H110" s="154"/>
    </row>
    <row r="111" spans="1:12" x14ac:dyDescent="0.2">
      <c r="A111" s="152"/>
      <c r="B111" s="153"/>
      <c r="C111" s="153"/>
      <c r="D111" s="153"/>
      <c r="E111" s="153"/>
      <c r="F111" s="153"/>
      <c r="G111" s="153"/>
      <c r="H111" s="154"/>
    </row>
    <row r="112" spans="1:12"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x14ac:dyDescent="0.2">
      <c r="A119" s="152"/>
      <c r="B119" s="153"/>
      <c r="C119" s="153"/>
      <c r="D119" s="153"/>
      <c r="E119" s="153"/>
      <c r="F119" s="153"/>
      <c r="G119" s="153"/>
      <c r="H119" s="154"/>
    </row>
    <row r="120" spans="1:8" ht="15" thickBot="1" x14ac:dyDescent="0.25">
      <c r="A120" s="155"/>
      <c r="B120" s="156"/>
      <c r="C120" s="156"/>
      <c r="D120" s="156"/>
      <c r="E120" s="156"/>
      <c r="F120" s="156"/>
      <c r="G120" s="156"/>
      <c r="H120" s="157"/>
    </row>
  </sheetData>
  <mergeCells count="17">
    <mergeCell ref="J87:K87"/>
    <mergeCell ref="A5:B5"/>
    <mergeCell ref="A7:A15"/>
    <mergeCell ref="H15:L15"/>
    <mergeCell ref="H17:L17"/>
    <mergeCell ref="A28:B28"/>
    <mergeCell ref="A30:A66"/>
    <mergeCell ref="A71:B71"/>
    <mergeCell ref="J80:K80"/>
    <mergeCell ref="J81:K81"/>
    <mergeCell ref="J85:K85"/>
    <mergeCell ref="J86:K86"/>
    <mergeCell ref="J88:K88"/>
    <mergeCell ref="J89:K89"/>
    <mergeCell ref="J90:K90"/>
    <mergeCell ref="J92:K92"/>
    <mergeCell ref="A96:H120"/>
  </mergeCells>
  <dataValidations count="4">
    <dataValidation type="list" allowBlank="1" showInputMessage="1" showErrorMessage="1" sqref="E30:F31" xr:uid="{DA60CF56-EA4D-435E-B4AB-48CA7E3A1DE3}">
      <formula1>INDIRECT(IFERROR(RIGHT(#REF!,LEN(#REF!)-FIND(" ",#REF!)),#REF!)&amp;"Subs")</formula1>
    </dataValidation>
    <dataValidation type="list" allowBlank="1" showInputMessage="1" showErrorMessage="1" sqref="E32:F46" xr:uid="{5A3593AE-1322-4E29-BCCC-E07160E4D223}">
      <formula1>INDIRECT(IFERROR(RIGHT($B32,LEN($B32)-FIND(" ",$B32)),$B32)&amp;"Subs")</formula1>
    </dataValidation>
    <dataValidation type="list" allowBlank="1" showInputMessage="1" showErrorMessage="1" sqref="G30:G64 G12:G13 G27:G28" xr:uid="{57669820-55BD-4DC2-8E05-A269209D8473}">
      <formula1>"Fixed,Variable"</formula1>
    </dataValidation>
    <dataValidation type="list" allowBlank="1" showInputMessage="1" showErrorMessage="1" sqref="E64:E66 D30:D66 D12:D13 D27:D28" xr:uid="{E764753B-7A46-40E7-A47C-30C92712E251}">
      <formula1>Variables</formula1>
    </dataValidation>
  </dataValidations>
  <hyperlinks>
    <hyperlink ref="F3" location="'TITLE PAGE'!A1" display="Back to title page" xr:uid="{AA2B7D20-18EF-47AB-970B-A7200CB1F03B}"/>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C1E75-D0FA-4DD3-8F74-EEB12056A6C6}">
  <sheetPr codeName="Sheet9"/>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260</v>
      </c>
      <c r="C8" t="s">
        <v>261</v>
      </c>
      <c r="D8" s="27" t="s">
        <v>104</v>
      </c>
      <c r="E8" s="28"/>
      <c r="G8" s="29" t="s">
        <v>105</v>
      </c>
      <c r="H8" s="30"/>
      <c r="I8" s="31"/>
      <c r="J8" s="31"/>
      <c r="K8" s="31"/>
      <c r="L8" s="31"/>
      <c r="M8" s="31"/>
      <c r="N8" s="118">
        <f>'[2]Options Summary Tables'!R177/1000000</f>
        <v>0.15072311721842954</v>
      </c>
      <c r="O8" s="118">
        <f>'[2]Options Summary Tables'!S177/1000000</f>
        <v>0.19745111721842953</v>
      </c>
      <c r="P8" s="118">
        <f>'[2]Options Summary Tables'!T177/1000000</f>
        <v>0.19745111721842953</v>
      </c>
      <c r="Q8" s="118">
        <f>'[2]Options Summary Tables'!U177/1000000</f>
        <v>0.20066579121842953</v>
      </c>
      <c r="R8" s="118">
        <f>'[2]Options Summary Tables'!V177/1000000</f>
        <v>0.20109138771842955</v>
      </c>
      <c r="S8" s="118">
        <f>'[3]Options Summary Tables'!R177/1000000</f>
        <v>0.18296410971842947</v>
      </c>
      <c r="T8" s="118">
        <f>'[3]Options Summary Tables'!S177/1000000</f>
        <v>0.18296410971842947</v>
      </c>
      <c r="U8" s="118">
        <f>'[3]Options Summary Tables'!T177/1000000</f>
        <v>0.18296410971842947</v>
      </c>
      <c r="V8" s="118">
        <f>'[3]Options Summary Tables'!U177/1000000</f>
        <v>0.18296410971842947</v>
      </c>
      <c r="W8" s="118">
        <f>'[3]Options Summary Tables'!V177/1000000</f>
        <v>0.18296410971842947</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0.14562620021104306</v>
      </c>
      <c r="O14" s="41">
        <f t="shared" ref="O14:BZ14" si="3">IF((O8+O9)*O11&lt;&gt;0,(O8+O9)*O11,"")</f>
        <v>0.19077402629799955</v>
      </c>
      <c r="P14" s="41">
        <f t="shared" si="3"/>
        <v>0.19077402629799955</v>
      </c>
      <c r="Q14" s="41">
        <f t="shared" si="3"/>
        <v>0.19387999151539087</v>
      </c>
      <c r="R14" s="41">
        <f>IF((R8+R9)*R11&lt;&gt;0,(R8+R9)*R11,"")</f>
        <v>0.19429119586321697</v>
      </c>
      <c r="S14" s="41">
        <f t="shared" si="3"/>
        <v>0.17677691760234732</v>
      </c>
      <c r="T14" s="41">
        <f t="shared" si="3"/>
        <v>0.17677691760234732</v>
      </c>
      <c r="U14" s="41">
        <f>IF((U8+U9)*U11&lt;&gt;0,(U8+U9)*U11,"")</f>
        <v>0.17677691760234732</v>
      </c>
      <c r="V14" s="41">
        <f t="shared" si="3"/>
        <v>0.17677691760234732</v>
      </c>
      <c r="W14" s="41">
        <f t="shared" si="3"/>
        <v>0.17677691760234732</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1.7992300281973863</v>
      </c>
      <c r="I15" s="164"/>
      <c r="J15" s="164"/>
      <c r="K15" s="164"/>
      <c r="L15" s="165"/>
    </row>
    <row r="16" spans="1:93" s="43" customFormat="1" ht="15.75" thickBot="1" x14ac:dyDescent="0.25">
      <c r="A16" s="44"/>
      <c r="B16" s="45"/>
      <c r="C16" s="45"/>
      <c r="D16" s="46"/>
      <c r="E16" s="45"/>
      <c r="F16" s="45"/>
      <c r="G16" s="45"/>
      <c r="H16" s="47">
        <f>H15</f>
        <v>1.7992300281973863</v>
      </c>
      <c r="I16" s="48"/>
    </row>
    <row r="17" spans="1:93" s="43" customFormat="1" ht="15.75" thickBot="1" x14ac:dyDescent="0.25">
      <c r="A17" s="44"/>
      <c r="B17" s="45"/>
      <c r="C17" s="45"/>
      <c r="D17" s="46"/>
      <c r="E17" s="45"/>
      <c r="F17" s="45"/>
      <c r="G17" s="45"/>
      <c r="H17" s="163">
        <f>IF(SUM($M$14:$AL$14)&lt;&gt;0,SUM($M$14:$AL$14),"")</f>
        <v>1.7992300281973863</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1.7992300281973863</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15500878-5A66-4E07-AC9D-6EF2BA289031}">
      <formula1>INDIRECT(IFERROR(RIGHT(#REF!,LEN(#REF!)-FIND(" ",#REF!)),#REF!)&amp;"Subs")</formula1>
    </dataValidation>
    <dataValidation type="list" allowBlank="1" showInputMessage="1" showErrorMessage="1" sqref="E31:F45" xr:uid="{00EFA3AA-B0C7-48EF-9A6C-E264CC2037F6}">
      <formula1>INDIRECT(IFERROR(RIGHT($B31,LEN($B31)-FIND(" ",$B31)),$B31)&amp;"Subs")</formula1>
    </dataValidation>
    <dataValidation type="list" allowBlank="1" showInputMessage="1" showErrorMessage="1" sqref="G29:G63 G12:G13 G16:G18 G25:G27" xr:uid="{077FD24E-96C9-4A6E-93F2-74CC9F41A2D3}">
      <formula1>"Fixed,Variable"</formula1>
    </dataValidation>
    <dataValidation type="list" allowBlank="1" showInputMessage="1" showErrorMessage="1" sqref="E63:E65 D29:D65 D12:D13 D16:D27" xr:uid="{6A54052D-29EF-44ED-A028-B49955156E54}">
      <formula1>Variables</formula1>
    </dataValidation>
  </dataValidations>
  <hyperlinks>
    <hyperlink ref="F3" location="'TITLE PAGE'!A1" display="Back to title page" xr:uid="{362374EB-F83B-435B-A20F-B1C5170580E7}"/>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33AB3-FCD3-4001-890D-CBBA1152F58D}">
  <sheetPr codeName="Sheet10"/>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262</v>
      </c>
      <c r="C8" t="s">
        <v>263</v>
      </c>
      <c r="D8" s="27" t="s">
        <v>104</v>
      </c>
      <c r="E8" s="28"/>
      <c r="G8" s="29" t="s">
        <v>105</v>
      </c>
      <c r="H8" s="30"/>
      <c r="I8" s="31"/>
      <c r="J8" s="31"/>
      <c r="K8" s="31"/>
      <c r="L8" s="31"/>
      <c r="M8" s="31"/>
      <c r="N8" s="118">
        <f>'[2]Options Summary Tables'!R178/1000000</f>
        <v>4.0874065686353774E-2</v>
      </c>
      <c r="O8" s="118">
        <f>'[2]Options Summary Tables'!S178/1000000</f>
        <v>5.3546065686353755E-2</v>
      </c>
      <c r="P8" s="118">
        <f>'[2]Options Summary Tables'!T178/1000000</f>
        <v>5.3546065686353755E-2</v>
      </c>
      <c r="Q8" s="118">
        <f>'[2]Options Summary Tables'!U178/1000000</f>
        <v>5.4417841686353767E-2</v>
      </c>
      <c r="R8" s="118">
        <f>'[2]Options Summary Tables'!V178/1000000</f>
        <v>5.4533257686353767E-2</v>
      </c>
      <c r="S8" s="118">
        <f>'[3]Options Summary Tables'!R178/1000000</f>
        <v>4.9617385686353772E-2</v>
      </c>
      <c r="T8" s="118">
        <f>'[3]Options Summary Tables'!S178/1000000</f>
        <v>4.9617385686353772E-2</v>
      </c>
      <c r="U8" s="118">
        <f>'[3]Options Summary Tables'!T178/1000000</f>
        <v>4.9617385686353772E-2</v>
      </c>
      <c r="V8" s="118">
        <f>'[3]Options Summary Tables'!U178/1000000</f>
        <v>4.9617385686353772E-2</v>
      </c>
      <c r="W8" s="118">
        <f>'[3]Options Summary Tables'!V178/1000000</f>
        <v>4.9617385686353772E-2</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3.9491850904689638E-2</v>
      </c>
      <c r="O14" s="41">
        <f t="shared" ref="O14:BZ14" si="3">IF((O8+O9)*O11&lt;&gt;0,(O8+O9)*O11,"")</f>
        <v>5.1735329165559188E-2</v>
      </c>
      <c r="P14" s="41">
        <f t="shared" si="3"/>
        <v>5.1735329165559188E-2</v>
      </c>
      <c r="Q14" s="41">
        <f t="shared" si="3"/>
        <v>5.2577624817733114E-2</v>
      </c>
      <c r="R14" s="41">
        <f>IF((R8+R9)*R11&lt;&gt;0,(R8+R9)*R11,"")</f>
        <v>5.268913786121137E-2</v>
      </c>
      <c r="S14" s="41">
        <f t="shared" si="3"/>
        <v>4.7939503078602681E-2</v>
      </c>
      <c r="T14" s="41">
        <f t="shared" si="3"/>
        <v>4.7939503078602681E-2</v>
      </c>
      <c r="U14" s="41">
        <f>IF((U8+U9)*U11&lt;&gt;0,(U8+U9)*U11,"")</f>
        <v>4.7939503078602681E-2</v>
      </c>
      <c r="V14" s="41">
        <f t="shared" si="3"/>
        <v>4.7939503078602681E-2</v>
      </c>
      <c r="W14" s="41">
        <f t="shared" si="3"/>
        <v>4.7939503078602681E-2</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0.4879267873077659</v>
      </c>
      <c r="I15" s="164"/>
      <c r="J15" s="164"/>
      <c r="K15" s="164"/>
      <c r="L15" s="165"/>
    </row>
    <row r="16" spans="1:93" s="43" customFormat="1" ht="15.75" thickBot="1" x14ac:dyDescent="0.25">
      <c r="A16" s="44"/>
      <c r="B16" s="45"/>
      <c r="C16" s="45"/>
      <c r="D16" s="46"/>
      <c r="E16" s="45"/>
      <c r="F16" s="45"/>
      <c r="G16" s="45"/>
      <c r="H16" s="47">
        <f>H15</f>
        <v>0.4879267873077659</v>
      </c>
      <c r="I16" s="48"/>
    </row>
    <row r="17" spans="1:93" s="43" customFormat="1" ht="15.75" thickBot="1" x14ac:dyDescent="0.25">
      <c r="A17" s="44"/>
      <c r="B17" s="45"/>
      <c r="C17" s="45"/>
      <c r="D17" s="46"/>
      <c r="E17" s="45"/>
      <c r="F17" s="45"/>
      <c r="G17" s="45"/>
      <c r="H17" s="163">
        <f>IF(SUM($M$14:$AL$14)&lt;&gt;0,SUM($M$14:$AL$14),"")</f>
        <v>0.4879267873077659</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0.4879267873077659</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3AF3772C-D73E-4A1F-83D2-D12D049AACBF}">
      <formula1>Variables</formula1>
    </dataValidation>
    <dataValidation type="list" allowBlank="1" showInputMessage="1" showErrorMessage="1" sqref="G29:G63 G12:G13 G16:G18 G25:G27" xr:uid="{177CF51C-0FD3-4C06-846D-CA0EC71C3827}">
      <formula1>"Fixed,Variable"</formula1>
    </dataValidation>
    <dataValidation type="list" allowBlank="1" showInputMessage="1" showErrorMessage="1" sqref="E31:F45" xr:uid="{D9295407-3C7A-4666-BEDA-1FE3763B7476}">
      <formula1>INDIRECT(IFERROR(RIGHT($B31,LEN($B31)-FIND(" ",$B31)),$B31)&amp;"Subs")</formula1>
    </dataValidation>
    <dataValidation type="list" allowBlank="1" showInputMessage="1" showErrorMessage="1" sqref="E29:F30" xr:uid="{9CDA3997-09BB-4B56-81AD-4A0F85366D64}">
      <formula1>INDIRECT(IFERROR(RIGHT(#REF!,LEN(#REF!)-FIND(" ",#REF!)),#REF!)&amp;"Subs")</formula1>
    </dataValidation>
  </dataValidations>
  <hyperlinks>
    <hyperlink ref="F3" location="'TITLE PAGE'!A1" display="Back to title page" xr:uid="{FEC161BE-0360-4F62-83D7-EE88914D95AA}"/>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AA048-D953-48B0-8D2B-BE5056422E37}">
  <sheetPr codeName="Sheet11"/>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264</v>
      </c>
      <c r="C8" t="s">
        <v>265</v>
      </c>
      <c r="D8" s="27" t="s">
        <v>104</v>
      </c>
      <c r="E8" s="28"/>
      <c r="G8" s="29" t="s">
        <v>105</v>
      </c>
      <c r="H8" s="30"/>
      <c r="I8" s="31"/>
      <c r="J8" s="31"/>
      <c r="K8" s="31"/>
      <c r="L8" s="31"/>
      <c r="M8" s="31"/>
      <c r="N8" s="118">
        <f>'[2]Options Summary Tables'!R179/1000000</f>
        <v>4.8578547892706415E-2</v>
      </c>
      <c r="O8" s="118">
        <f>'[2]Options Summary Tables'!S179/1000000</f>
        <v>6.0343347892706414E-2</v>
      </c>
      <c r="P8" s="118">
        <f>'[2]Options Summary Tables'!T179/1000000</f>
        <v>6.0343347892706414E-2</v>
      </c>
      <c r="Q8" s="118">
        <f>'[2]Options Summary Tables'!U179/1000000</f>
        <v>6.1153158292706407E-2</v>
      </c>
      <c r="R8" s="118">
        <f>'[2]Options Summary Tables'!V179/1000000</f>
        <v>6.1260757192706412E-2</v>
      </c>
      <c r="S8" s="118">
        <f>'[3]Options Summary Tables'!R179/1000000</f>
        <v>5.5709732392706414E-2</v>
      </c>
      <c r="T8" s="118">
        <f>'[3]Options Summary Tables'!S179/1000000</f>
        <v>5.5709732392706414E-2</v>
      </c>
      <c r="U8" s="118">
        <f>'[3]Options Summary Tables'!T179/1000000</f>
        <v>5.5709732392706414E-2</v>
      </c>
      <c r="V8" s="118">
        <f>'[3]Options Summary Tables'!U179/1000000</f>
        <v>5.5709732392706414E-2</v>
      </c>
      <c r="W8" s="118">
        <f>'[3]Options Summary Tables'!V179/1000000</f>
        <v>5.5709732392706414E-2</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4.6935795065416827E-2</v>
      </c>
      <c r="O14" s="41">
        <f t="shared" ref="O14:BZ14" si="3">IF((O8+O9)*O11&lt;&gt;0,(O8+O9)*O11,"")</f>
        <v>5.8302751587155963E-2</v>
      </c>
      <c r="P14" s="41">
        <f t="shared" si="3"/>
        <v>5.8302751587155963E-2</v>
      </c>
      <c r="Q14" s="41">
        <f t="shared" si="3"/>
        <v>5.9085177094402329E-2</v>
      </c>
      <c r="R14" s="41">
        <f>IF((R8+R9)*R11&lt;&gt;0,(R8+R9)*R11,"")</f>
        <v>5.9189137384257406E-2</v>
      </c>
      <c r="S14" s="41">
        <f t="shared" si="3"/>
        <v>5.3825828398750164E-2</v>
      </c>
      <c r="T14" s="41">
        <f t="shared" si="3"/>
        <v>5.3825828398750164E-2</v>
      </c>
      <c r="U14" s="41">
        <f>IF((U8+U9)*U11&lt;&gt;0,(U8+U9)*U11,"")</f>
        <v>5.3825828398750164E-2</v>
      </c>
      <c r="V14" s="41">
        <f t="shared" si="3"/>
        <v>5.3825828398750164E-2</v>
      </c>
      <c r="W14" s="41">
        <f t="shared" si="3"/>
        <v>5.3825828398750164E-2</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0.55094475471213933</v>
      </c>
      <c r="I15" s="164"/>
      <c r="J15" s="164"/>
      <c r="K15" s="164"/>
      <c r="L15" s="165"/>
    </row>
    <row r="16" spans="1:93" s="43" customFormat="1" ht="15.75" thickBot="1" x14ac:dyDescent="0.25">
      <c r="A16" s="44"/>
      <c r="B16" s="45"/>
      <c r="C16" s="45"/>
      <c r="D16" s="46"/>
      <c r="E16" s="45"/>
      <c r="F16" s="45"/>
      <c r="G16" s="45"/>
      <c r="H16" s="47">
        <f>H15</f>
        <v>0.55094475471213933</v>
      </c>
      <c r="I16" s="48"/>
    </row>
    <row r="17" spans="1:93" s="43" customFormat="1" ht="15.75" thickBot="1" x14ac:dyDescent="0.25">
      <c r="A17" s="44"/>
      <c r="B17" s="45"/>
      <c r="C17" s="45"/>
      <c r="D17" s="46"/>
      <c r="E17" s="45"/>
      <c r="F17" s="45"/>
      <c r="G17" s="45"/>
      <c r="H17" s="163">
        <f>IF(SUM($M$14:$AL$14)&lt;&gt;0,SUM($M$14:$AL$14),"")</f>
        <v>0.55094475471213933</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0.55094475471213933</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38E5CC42-8E30-42F0-9FAF-24AE02103188}">
      <formula1>Variables</formula1>
    </dataValidation>
    <dataValidation type="list" allowBlank="1" showInputMessage="1" showErrorMessage="1" sqref="G29:G63 G12:G13 G16:G18 G25:G27" xr:uid="{C9917085-83AE-4D66-94A5-4B8A127F3FA3}">
      <formula1>"Fixed,Variable"</formula1>
    </dataValidation>
    <dataValidation type="list" allowBlank="1" showInputMessage="1" showErrorMessage="1" sqref="E31:F45" xr:uid="{18480C37-2713-4307-BAB5-51A5D00B1B1B}">
      <formula1>INDIRECT(IFERROR(RIGHT($B31,LEN($B31)-FIND(" ",$B31)),$B31)&amp;"Subs")</formula1>
    </dataValidation>
    <dataValidation type="list" allowBlank="1" showInputMessage="1" showErrorMessage="1" sqref="E29:F30" xr:uid="{72359238-0265-46C6-A6F0-099450925DCA}">
      <formula1>INDIRECT(IFERROR(RIGHT(#REF!,LEN(#REF!)-FIND(" ",#REF!)),#REF!)&amp;"Subs")</formula1>
    </dataValidation>
  </dataValidations>
  <hyperlinks>
    <hyperlink ref="F3" location="'TITLE PAGE'!A1" display="Back to title page" xr:uid="{9123602A-0BAE-4A9C-B7EF-F009D9D322DE}"/>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34036-7DD8-4A57-BFB5-9B6BE412A3F3}">
  <sheetPr codeName="Sheet12"/>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266</v>
      </c>
      <c r="C8" t="s">
        <v>267</v>
      </c>
      <c r="D8" s="27" t="s">
        <v>104</v>
      </c>
      <c r="E8" s="28"/>
      <c r="G8" s="29" t="s">
        <v>105</v>
      </c>
      <c r="H8" s="30"/>
      <c r="I8" s="31"/>
      <c r="J8" s="31"/>
      <c r="K8" s="31"/>
      <c r="L8" s="31"/>
      <c r="M8" s="31"/>
      <c r="N8" s="118">
        <f>'[2]Options Summary Tables'!R180/1000000</f>
        <v>8.5648788566333067E-2</v>
      </c>
      <c r="O8" s="118">
        <f>'[2]Options Summary Tables'!S180/1000000</f>
        <v>0.12564878856633308</v>
      </c>
      <c r="P8" s="118">
        <f>'[2]Options Summary Tables'!T180/1000000</f>
        <v>0.12564878856633308</v>
      </c>
      <c r="Q8" s="118">
        <f>'[2]Options Summary Tables'!U180/1000000</f>
        <v>0.12839878856633308</v>
      </c>
      <c r="R8" s="118">
        <f>'[2]Options Summary Tables'!V180/1000000</f>
        <v>0.12876128856633307</v>
      </c>
      <c r="S8" s="118">
        <f>'[3]Options Summary Tables'!R180/1000000</f>
        <v>0.11727128856633305</v>
      </c>
      <c r="T8" s="118">
        <f>'[3]Options Summary Tables'!S180/1000000</f>
        <v>0.11727128856633305</v>
      </c>
      <c r="U8" s="118">
        <f>'[3]Options Summary Tables'!T180/1000000</f>
        <v>0.11727128856633305</v>
      </c>
      <c r="V8" s="118">
        <f>'[3]Options Summary Tables'!U180/1000000</f>
        <v>0.11727128856633305</v>
      </c>
      <c r="W8" s="118">
        <f>'[3]Options Summary Tables'!V180/1000000</f>
        <v>0.11727128856633305</v>
      </c>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8.2752452721094757E-2</v>
      </c>
      <c r="O14" s="41">
        <f t="shared" ref="O14:BZ14" si="3">IF((O8+O9)*O11&lt;&gt;0,(O8+O9)*O11,"")</f>
        <v>0.12139979571626384</v>
      </c>
      <c r="P14" s="41">
        <f t="shared" si="3"/>
        <v>0.12139979571626384</v>
      </c>
      <c r="Q14" s="41">
        <f t="shared" si="3"/>
        <v>0.12405680054718173</v>
      </c>
      <c r="R14" s="41">
        <f>IF((R8+R9)*R11&lt;&gt;0,(R8+R9)*R11,"")</f>
        <v>0.12440704209307543</v>
      </c>
      <c r="S14" s="41">
        <f t="shared" si="3"/>
        <v>0.1133055928177131</v>
      </c>
      <c r="T14" s="41">
        <f t="shared" si="3"/>
        <v>0.1133055928177131</v>
      </c>
      <c r="U14" s="41">
        <f>IF((U8+U9)*U11&lt;&gt;0,(U8+U9)*U11,"")</f>
        <v>0.1133055928177131</v>
      </c>
      <c r="V14" s="41">
        <f t="shared" si="3"/>
        <v>0.1133055928177131</v>
      </c>
      <c r="W14" s="41">
        <f t="shared" si="3"/>
        <v>0.1133055928177131</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1.1405438508824453</v>
      </c>
      <c r="I15" s="164"/>
      <c r="J15" s="164"/>
      <c r="K15" s="164"/>
      <c r="L15" s="165"/>
    </row>
    <row r="16" spans="1:93" s="43" customFormat="1" ht="15.75" thickBot="1" x14ac:dyDescent="0.25">
      <c r="A16" s="44"/>
      <c r="B16" s="45"/>
      <c r="C16" s="45"/>
      <c r="D16" s="46"/>
      <c r="E16" s="45"/>
      <c r="F16" s="45"/>
      <c r="G16" s="45"/>
      <c r="H16" s="47">
        <f>H15</f>
        <v>1.1405438508824453</v>
      </c>
      <c r="I16" s="48"/>
    </row>
    <row r="17" spans="1:93" s="43" customFormat="1" ht="15.75" thickBot="1" x14ac:dyDescent="0.25">
      <c r="A17" s="44"/>
      <c r="B17" s="45"/>
      <c r="C17" s="45"/>
      <c r="D17" s="46"/>
      <c r="E17" s="45"/>
      <c r="F17" s="45"/>
      <c r="G17" s="45"/>
      <c r="H17" s="163">
        <f>IF(SUM($M$14:$AL$14)&lt;&gt;0,SUM($M$14:$AL$14),"")</f>
        <v>1.1405438508824453</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1.1405438508824453</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55C9B465-3546-46FF-BF05-0A75FE32A0A3}">
      <formula1>INDIRECT(IFERROR(RIGHT(#REF!,LEN(#REF!)-FIND(" ",#REF!)),#REF!)&amp;"Subs")</formula1>
    </dataValidation>
    <dataValidation type="list" allowBlank="1" showInputMessage="1" showErrorMessage="1" sqref="E31:F45" xr:uid="{B0E5C3F1-03DA-4BB0-9FCB-F4953A6E97E5}">
      <formula1>INDIRECT(IFERROR(RIGHT($B31,LEN($B31)-FIND(" ",$B31)),$B31)&amp;"Subs")</formula1>
    </dataValidation>
    <dataValidation type="list" allowBlank="1" showInputMessage="1" showErrorMessage="1" sqref="G29:G63 G12:G13 G16:G18 G25:G27" xr:uid="{DDEC0E65-4334-4C6B-86C8-1DF9709930E0}">
      <formula1>"Fixed,Variable"</formula1>
    </dataValidation>
    <dataValidation type="list" allowBlank="1" showInputMessage="1" showErrorMessage="1" sqref="E63:E65 D29:D65 D12:D13 D16:D27" xr:uid="{68AE564F-77C3-493A-87B8-2E97D7DF69BF}">
      <formula1>Variables</formula1>
    </dataValidation>
  </dataValidations>
  <hyperlinks>
    <hyperlink ref="F3" location="'TITLE PAGE'!A1" display="Back to title page" xr:uid="{4AD6CAF3-B1A6-41E0-B2D2-D0AEDE9166D2}"/>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367FA-7585-43FE-A676-C79234A34B24}">
  <sheetPr codeName="Sheet13"/>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268</v>
      </c>
      <c r="C8" t="s">
        <v>269</v>
      </c>
      <c r="D8" s="27" t="s">
        <v>104</v>
      </c>
      <c r="E8" s="28"/>
      <c r="G8" s="29" t="s">
        <v>105</v>
      </c>
      <c r="H8" s="30"/>
      <c r="I8" s="31"/>
      <c r="J8" s="31"/>
      <c r="K8" s="31"/>
      <c r="L8" s="31"/>
      <c r="M8" s="31"/>
      <c r="N8" s="118">
        <f>'[4]EA Tables'!$G$4/1000000</f>
        <v>0.95892347766525143</v>
      </c>
      <c r="O8" s="118">
        <f>'[4]EA Tables'!$G$4/1000000</f>
        <v>0.95892347766525143</v>
      </c>
      <c r="P8" s="118">
        <f>'[4]EA Tables'!$G$4/1000000</f>
        <v>0.95892347766525143</v>
      </c>
      <c r="Q8" s="118">
        <f>'[4]EA Tables'!$G$4/1000000</f>
        <v>0.95892347766525143</v>
      </c>
      <c r="R8" s="118">
        <f>'[4]EA Tables'!$G$4/1000000</f>
        <v>0.95892347766525143</v>
      </c>
      <c r="S8" s="118">
        <f>'[4]EA Tables'!$G$12/1000000</f>
        <v>1.2299740971999999</v>
      </c>
      <c r="T8" s="118">
        <f>'[4]EA Tables'!$G$12/1000000</f>
        <v>1.2299740971999999</v>
      </c>
      <c r="U8" s="118">
        <f>'[4]EA Tables'!$G$12/1000000</f>
        <v>1.2299740971999999</v>
      </c>
      <c r="V8" s="118">
        <f>'[4]EA Tables'!$G$12/1000000</f>
        <v>1.2299740971999999</v>
      </c>
      <c r="W8" s="118">
        <f>'[4]EA Tables'!$G$12/1000000</f>
        <v>1.2299740971999999</v>
      </c>
      <c r="X8" s="118">
        <f>'[4]EA Tables'!$G$20/1000000</f>
        <v>1.5215326526666666</v>
      </c>
      <c r="Y8" s="118">
        <f>'[4]EA Tables'!$G$20/1000000</f>
        <v>1.5215326526666666</v>
      </c>
      <c r="Z8" s="118">
        <f>'[4]EA Tables'!$G$20/1000000</f>
        <v>1.5215326526666666</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0.9264961136862333</v>
      </c>
      <c r="O14" s="41">
        <f t="shared" ref="O14:BZ14" si="3">IF((O8+O9)*O11&lt;&gt;0,(O8+O9)*O11,"")</f>
        <v>0.9264961136862333</v>
      </c>
      <c r="P14" s="41">
        <f t="shared" si="3"/>
        <v>0.9264961136862333</v>
      </c>
      <c r="Q14" s="41">
        <f t="shared" si="3"/>
        <v>0.9264961136862333</v>
      </c>
      <c r="R14" s="41">
        <f>IF((R8+R9)*R11&lt;&gt;0,(R8+R9)*R11,"")</f>
        <v>0.9264961136862333</v>
      </c>
      <c r="S14" s="41">
        <f t="shared" si="3"/>
        <v>1.1883807702415459</v>
      </c>
      <c r="T14" s="41">
        <f t="shared" si="3"/>
        <v>1.1883807702415459</v>
      </c>
      <c r="U14" s="41">
        <f>IF((U8+U9)*U11&lt;&gt;0,(U8+U9)*U11,"")</f>
        <v>1.1883807702415459</v>
      </c>
      <c r="V14" s="41">
        <f t="shared" si="3"/>
        <v>1.1883807702415459</v>
      </c>
      <c r="W14" s="41">
        <f t="shared" si="3"/>
        <v>1.1883807702415459</v>
      </c>
      <c r="X14" s="41">
        <f t="shared" si="3"/>
        <v>1.4700798576489533</v>
      </c>
      <c r="Y14" s="41">
        <f t="shared" si="3"/>
        <v>1.4700798576489533</v>
      </c>
      <c r="Z14" s="41">
        <f t="shared" si="3"/>
        <v>1.4700798576489533</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14.984623992585753</v>
      </c>
      <c r="I15" s="164"/>
      <c r="J15" s="164"/>
      <c r="K15" s="164"/>
      <c r="L15" s="165"/>
    </row>
    <row r="16" spans="1:93" s="43" customFormat="1" ht="15.75" thickBot="1" x14ac:dyDescent="0.25">
      <c r="A16" s="44"/>
      <c r="B16" s="45"/>
      <c r="C16" s="45"/>
      <c r="D16" s="46"/>
      <c r="E16" s="45"/>
      <c r="F16" s="45"/>
      <c r="G16" s="45"/>
      <c r="H16" s="47">
        <f>H15</f>
        <v>14.984623992585753</v>
      </c>
      <c r="I16" s="48"/>
    </row>
    <row r="17" spans="1:93" s="43" customFormat="1" ht="15.75" thickBot="1" x14ac:dyDescent="0.25">
      <c r="A17" s="44"/>
      <c r="B17" s="45"/>
      <c r="C17" s="45"/>
      <c r="D17" s="46"/>
      <c r="E17" s="45"/>
      <c r="F17" s="45"/>
      <c r="G17" s="45"/>
      <c r="H17" s="163">
        <f>IF(SUM($M$14:$AL$14)&lt;&gt;0,SUM($M$14:$AL$14),"")</f>
        <v>14.984623992585753</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14.984623992585753</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0D9C55A7-EC74-4CF2-8674-4919ED8809E4}">
      <formula1>INDIRECT(IFERROR(RIGHT(#REF!,LEN(#REF!)-FIND(" ",#REF!)),#REF!)&amp;"Subs")</formula1>
    </dataValidation>
    <dataValidation type="list" allowBlank="1" showInputMessage="1" showErrorMessage="1" sqref="E31:F45" xr:uid="{FEC8E3B4-CFEC-41A4-B2CD-4E12B00BA9E0}">
      <formula1>INDIRECT(IFERROR(RIGHT($B31,LEN($B31)-FIND(" ",$B31)),$B31)&amp;"Subs")</formula1>
    </dataValidation>
    <dataValidation type="list" allowBlank="1" showInputMessage="1" showErrorMessage="1" sqref="G29:G63 G12:G13 G16:G18 G25:G27" xr:uid="{923EE9EB-C56F-434A-AB9A-084F11788FF2}">
      <formula1>"Fixed,Variable"</formula1>
    </dataValidation>
    <dataValidation type="list" allowBlank="1" showInputMessage="1" showErrorMessage="1" sqref="E63:E65 D29:D65 D12:D13 D16:D27" xr:uid="{5E1BC030-C44D-4733-A999-905F78CA8FCF}">
      <formula1>Variables</formula1>
    </dataValidation>
  </dataValidations>
  <hyperlinks>
    <hyperlink ref="F3" location="'TITLE PAGE'!A1" display="Back to title page" xr:uid="{149E4CDB-5C12-4E11-8C86-709B86F0524D}"/>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4AEEF-55F8-4F96-A280-FB49ECC78734}">
  <sheetPr codeName="Sheet14"/>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270</v>
      </c>
      <c r="C8" t="s">
        <v>271</v>
      </c>
      <c r="D8" s="27" t="s">
        <v>104</v>
      </c>
      <c r="E8" s="28"/>
      <c r="G8" s="29" t="s">
        <v>105</v>
      </c>
      <c r="H8" s="30"/>
      <c r="I8" s="31"/>
      <c r="J8" s="31"/>
      <c r="K8" s="31"/>
      <c r="L8" s="31"/>
      <c r="M8" s="31"/>
      <c r="N8" s="118">
        <f>'[4]EA Tables'!$G$29/1000000</f>
        <v>8.8185888268260204E-4</v>
      </c>
      <c r="O8" s="118">
        <f>'[4]EA Tables'!$G$29/1000000</f>
        <v>8.8185888268260204E-4</v>
      </c>
      <c r="P8" s="118">
        <f>'[4]EA Tables'!$G$29/1000000</f>
        <v>8.8185888268260204E-4</v>
      </c>
      <c r="Q8" s="118">
        <f>'[4]EA Tables'!$G$29/1000000</f>
        <v>8.8185888268260204E-4</v>
      </c>
      <c r="R8" s="118">
        <f>'[4]EA Tables'!$G$29/1000000</f>
        <v>8.8185888268260204E-4</v>
      </c>
      <c r="S8" s="118">
        <f>'[4]EA Tables'!$M$29/1000000</f>
        <v>3.3088484667520737E-3</v>
      </c>
      <c r="T8" s="118">
        <f>'[4]EA Tables'!$M$29/1000000</f>
        <v>3.3088484667520737E-3</v>
      </c>
      <c r="U8" s="118">
        <f>'[4]EA Tables'!$M$29/1000000</f>
        <v>3.3088484667520737E-3</v>
      </c>
      <c r="V8" s="118">
        <f>'[4]EA Tables'!$M$29/1000000</f>
        <v>3.3088484667520737E-3</v>
      </c>
      <c r="W8" s="118">
        <f>'[4]EA Tables'!$M$29/1000000</f>
        <v>3.3088484667520737E-3</v>
      </c>
      <c r="X8" s="118">
        <f>'[4]EA Tables'!$S$29/1000000</f>
        <v>2.6759077266500435E-3</v>
      </c>
      <c r="Y8" s="118">
        <f>'[4]EA Tables'!$S$29/1000000</f>
        <v>2.6759077266500435E-3</v>
      </c>
      <c r="Z8" s="118">
        <f>'[4]EA Tables'!$S$29/1000000</f>
        <v>2.6759077266500435E-3</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8.5203756780927739E-4</v>
      </c>
      <c r="O14" s="41">
        <f t="shared" ref="O14:BZ14" si="3">IF((O8+O9)*O11&lt;&gt;0,(O8+O9)*O11,"")</f>
        <v>8.5203756780927739E-4</v>
      </c>
      <c r="P14" s="41">
        <f t="shared" si="3"/>
        <v>8.5203756780927739E-4</v>
      </c>
      <c r="Q14" s="41">
        <f t="shared" si="3"/>
        <v>8.5203756780927739E-4</v>
      </c>
      <c r="R14" s="41">
        <f>IF((R8+R9)*R11&lt;&gt;0,(R8+R9)*R11,"")</f>
        <v>8.5203756780927739E-4</v>
      </c>
      <c r="S14" s="41">
        <f t="shared" si="3"/>
        <v>3.1969550403401679E-3</v>
      </c>
      <c r="T14" s="41">
        <f t="shared" si="3"/>
        <v>3.1969550403401679E-3</v>
      </c>
      <c r="U14" s="41">
        <f>IF((U8+U9)*U11&lt;&gt;0,(U8+U9)*U11,"")</f>
        <v>3.1969550403401679E-3</v>
      </c>
      <c r="V14" s="41">
        <f t="shared" si="3"/>
        <v>3.1969550403401679E-3</v>
      </c>
      <c r="W14" s="41">
        <f t="shared" si="3"/>
        <v>3.1969550403401679E-3</v>
      </c>
      <c r="X14" s="41">
        <f t="shared" si="3"/>
        <v>2.5854180933816847E-3</v>
      </c>
      <c r="Y14" s="41">
        <f t="shared" si="3"/>
        <v>2.5854180933816847E-3</v>
      </c>
      <c r="Z14" s="41">
        <f t="shared" si="3"/>
        <v>2.5854180933816847E-3</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2.8001217320892276E-2</v>
      </c>
      <c r="I15" s="164"/>
      <c r="J15" s="164"/>
      <c r="K15" s="164"/>
      <c r="L15" s="165"/>
    </row>
    <row r="16" spans="1:93" s="43" customFormat="1" ht="15.75" thickBot="1" x14ac:dyDescent="0.25">
      <c r="A16" s="44"/>
      <c r="B16" s="45"/>
      <c r="C16" s="45"/>
      <c r="D16" s="46"/>
      <c r="E16" s="45"/>
      <c r="F16" s="45"/>
      <c r="G16" s="45"/>
      <c r="H16" s="47">
        <f>H15</f>
        <v>2.8001217320892276E-2</v>
      </c>
      <c r="I16" s="48"/>
    </row>
    <row r="17" spans="1:93" s="43" customFormat="1" ht="15.75" thickBot="1" x14ac:dyDescent="0.25">
      <c r="A17" s="44"/>
      <c r="B17" s="45"/>
      <c r="C17" s="45"/>
      <c r="D17" s="46"/>
      <c r="E17" s="45"/>
      <c r="F17" s="45"/>
      <c r="G17" s="45"/>
      <c r="H17" s="163">
        <f>IF(SUM($M$14:$AL$14)&lt;&gt;0,SUM($M$14:$AL$14),"")</f>
        <v>2.8001217320892276E-2</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2.8001217320892276E-2</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582C9A40-BABF-4147-8125-CDB7197F6EA6}">
      <formula1>Variables</formula1>
    </dataValidation>
    <dataValidation type="list" allowBlank="1" showInputMessage="1" showErrorMessage="1" sqref="G29:G63 G12:G13 G16:G18 G25:G27" xr:uid="{F05A06D8-FAA3-42F2-B7A4-A1EF5DB8BD01}">
      <formula1>"Fixed,Variable"</formula1>
    </dataValidation>
    <dataValidation type="list" allowBlank="1" showInputMessage="1" showErrorMessage="1" sqref="E31:F45" xr:uid="{CCBB598F-62BE-41E1-AB74-3B5BA7D0029C}">
      <formula1>INDIRECT(IFERROR(RIGHT($B31,LEN($B31)-FIND(" ",$B31)),$B31)&amp;"Subs")</formula1>
    </dataValidation>
    <dataValidation type="list" allowBlank="1" showInputMessage="1" showErrorMessage="1" sqref="E29:F30" xr:uid="{16BEF5DA-42BF-4828-9335-2DD6907CE4C9}">
      <formula1>INDIRECT(IFERROR(RIGHT(#REF!,LEN(#REF!)-FIND(" ",#REF!)),#REF!)&amp;"Subs")</formula1>
    </dataValidation>
  </dataValidations>
  <hyperlinks>
    <hyperlink ref="F3" location="'TITLE PAGE'!A1" display="Back to title page" xr:uid="{2CDCAD22-0B31-49D5-A91C-B20B1F7D01D8}"/>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E7140-4BC8-449C-B5B2-39C8970581BF}">
  <sheetPr codeName="Sheet15"/>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272</v>
      </c>
      <c r="C8" t="s">
        <v>273</v>
      </c>
      <c r="D8" s="27" t="s">
        <v>104</v>
      </c>
      <c r="E8" s="28"/>
      <c r="G8" s="29" t="s">
        <v>105</v>
      </c>
      <c r="H8" s="30"/>
      <c r="I8" s="31"/>
      <c r="J8" s="31"/>
      <c r="K8" s="31"/>
      <c r="L8" s="31"/>
      <c r="M8" s="31"/>
      <c r="N8" s="118">
        <f>'[4]EA Tables'!$G$30/1000000</f>
        <v>1.3468700189835778E-4</v>
      </c>
      <c r="O8" s="118">
        <f>'[4]EA Tables'!$G$30/1000000</f>
        <v>1.3468700189835778E-4</v>
      </c>
      <c r="P8" s="118">
        <f>'[4]EA Tables'!$G$30/1000000</f>
        <v>1.3468700189835778E-4</v>
      </c>
      <c r="Q8" s="118">
        <f>'[4]EA Tables'!$G$30/1000000</f>
        <v>1.3468700189835778E-4</v>
      </c>
      <c r="R8" s="118">
        <f>'[4]EA Tables'!$G$30/10000000</f>
        <v>1.3468700189835778E-5</v>
      </c>
      <c r="S8" s="118">
        <f>'[4]EA Tables'!$M$29/1000000</f>
        <v>3.3088484667520737E-3</v>
      </c>
      <c r="T8" s="118">
        <f>'[4]EA Tables'!$M$29/1000000</f>
        <v>3.3088484667520737E-3</v>
      </c>
      <c r="U8" s="118">
        <f>'[4]EA Tables'!$M$29/1000000</f>
        <v>3.3088484667520737E-3</v>
      </c>
      <c r="V8" s="118">
        <f>'[4]EA Tables'!$M$29/1000000</f>
        <v>3.3088484667520737E-3</v>
      </c>
      <c r="W8" s="118">
        <f>'[4]EA Tables'!$M$29/1000000</f>
        <v>3.3088484667520737E-3</v>
      </c>
      <c r="X8" s="118">
        <f>'[4]EA Tables'!$S$30/1000000</f>
        <v>2.2673213254724501E-4</v>
      </c>
      <c r="Y8" s="118">
        <f>'[4]EA Tables'!$S$30/1000000</f>
        <v>2.2673213254724501E-4</v>
      </c>
      <c r="Z8" s="118">
        <f>'[4]EA Tables'!$S$30/1000000</f>
        <v>2.2673213254724501E-4</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1.3013236898392057E-4</v>
      </c>
      <c r="O14" s="41">
        <f t="shared" ref="O14:BZ14" si="3">IF((O8+O9)*O11&lt;&gt;0,(O8+O9)*O11,"")</f>
        <v>1.3013236898392057E-4</v>
      </c>
      <c r="P14" s="41">
        <f t="shared" si="3"/>
        <v>1.3013236898392057E-4</v>
      </c>
      <c r="Q14" s="41">
        <f t="shared" si="3"/>
        <v>1.3013236898392057E-4</v>
      </c>
      <c r="R14" s="41">
        <f>IF((R8+R9)*R11&lt;&gt;0,(R8+R9)*R11,"")</f>
        <v>1.3013236898392056E-5</v>
      </c>
      <c r="S14" s="41">
        <f t="shared" si="3"/>
        <v>3.1969550403401679E-3</v>
      </c>
      <c r="T14" s="41">
        <f t="shared" si="3"/>
        <v>3.1969550403401679E-3</v>
      </c>
      <c r="U14" s="41">
        <f>IF((U8+U9)*U11&lt;&gt;0,(U8+U9)*U11,"")</f>
        <v>3.1969550403401679E-3</v>
      </c>
      <c r="V14" s="41">
        <f t="shared" si="3"/>
        <v>3.1969550403401679E-3</v>
      </c>
      <c r="W14" s="41">
        <f t="shared" si="3"/>
        <v>3.1969550403401679E-3</v>
      </c>
      <c r="X14" s="41">
        <f t="shared" si="3"/>
        <v>2.1906486236448794E-4</v>
      </c>
      <c r="Y14" s="41">
        <f t="shared" si="3"/>
        <v>2.1906486236448794E-4</v>
      </c>
      <c r="Z14" s="41">
        <f t="shared" si="3"/>
        <v>2.1906486236448794E-4</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1.7175512501628375E-2</v>
      </c>
      <c r="I15" s="164"/>
      <c r="J15" s="164"/>
      <c r="K15" s="164"/>
      <c r="L15" s="165"/>
    </row>
    <row r="16" spans="1:93" s="43" customFormat="1" ht="15.75" thickBot="1" x14ac:dyDescent="0.25">
      <c r="A16" s="44"/>
      <c r="B16" s="45"/>
      <c r="C16" s="45"/>
      <c r="D16" s="46"/>
      <c r="E16" s="45"/>
      <c r="F16" s="45"/>
      <c r="G16" s="45"/>
      <c r="H16" s="47">
        <f>H15</f>
        <v>1.7175512501628375E-2</v>
      </c>
      <c r="I16" s="48"/>
    </row>
    <row r="17" spans="1:93" s="43" customFormat="1" ht="15.75" thickBot="1" x14ac:dyDescent="0.25">
      <c r="A17" s="44"/>
      <c r="B17" s="45"/>
      <c r="C17" s="45"/>
      <c r="D17" s="46"/>
      <c r="E17" s="45"/>
      <c r="F17" s="45"/>
      <c r="G17" s="45"/>
      <c r="H17" s="163">
        <f>IF(SUM($M$14:$AL$14)&lt;&gt;0,SUM($M$14:$AL$14),"")</f>
        <v>1.7175512501628375E-2</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1.7175512501628375E-2</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9E5FF63E-4A85-4837-B0CC-30EAFC55CBB8}">
      <formula1>INDIRECT(IFERROR(RIGHT(#REF!,LEN(#REF!)-FIND(" ",#REF!)),#REF!)&amp;"Subs")</formula1>
    </dataValidation>
    <dataValidation type="list" allowBlank="1" showInputMessage="1" showErrorMessage="1" sqref="E31:F45" xr:uid="{E1164A8B-AF46-4A3E-B10B-76C20FE13915}">
      <formula1>INDIRECT(IFERROR(RIGHT($B31,LEN($B31)-FIND(" ",$B31)),$B31)&amp;"Subs")</formula1>
    </dataValidation>
    <dataValidation type="list" allowBlank="1" showInputMessage="1" showErrorMessage="1" sqref="G29:G63 G12:G13 G16:G18 G25:G27" xr:uid="{CF2AA7F7-E7C4-4E21-946D-DA7DF8EB60B0}">
      <formula1>"Fixed,Variable"</formula1>
    </dataValidation>
    <dataValidation type="list" allowBlank="1" showInputMessage="1" showErrorMessage="1" sqref="E63:E65 D29:D65 D12:D13 D16:D27" xr:uid="{E2634E58-C45E-44A8-B987-C59E48112F50}">
      <formula1>Variables</formula1>
    </dataValidation>
  </dataValidations>
  <hyperlinks>
    <hyperlink ref="F3" location="'TITLE PAGE'!A1" display="Back to title page" xr:uid="{EA27EF2F-E992-45DE-94D8-0F7117CA309A}"/>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A3261-429E-4469-99EE-4FE7E13ED771}">
  <sheetPr codeName="Sheet16"/>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274</v>
      </c>
      <c r="C8" t="s">
        <v>275</v>
      </c>
      <c r="D8" s="27" t="s">
        <v>104</v>
      </c>
      <c r="E8" s="28"/>
      <c r="G8" s="29" t="s">
        <v>105</v>
      </c>
      <c r="H8" s="30"/>
      <c r="I8" s="31"/>
      <c r="J8" s="31"/>
      <c r="K8" s="31"/>
      <c r="L8" s="31"/>
      <c r="M8" s="31"/>
      <c r="N8" s="118">
        <f>'[4]EA Tables'!$G$31/1000000</f>
        <v>2.2281321871008074E-2</v>
      </c>
      <c r="O8" s="118">
        <f>'[4]EA Tables'!$G$31/1000000</f>
        <v>2.2281321871008074E-2</v>
      </c>
      <c r="P8" s="118">
        <f>'[4]EA Tables'!$G$31/1000000</f>
        <v>2.2281321871008074E-2</v>
      </c>
      <c r="Q8" s="118">
        <f>'[4]EA Tables'!$G$31/1000000</f>
        <v>2.2281321871008074E-2</v>
      </c>
      <c r="R8" s="118">
        <f>'[4]EA Tables'!$G$31/1000000</f>
        <v>2.2281321871008074E-2</v>
      </c>
      <c r="S8" s="118">
        <f>'[4]EA Tables'!$M$31/1000000</f>
        <v>2.0900599619131391E-2</v>
      </c>
      <c r="T8" s="118">
        <f>'[4]EA Tables'!$M$31/1000000</f>
        <v>2.0900599619131391E-2</v>
      </c>
      <c r="U8" s="118">
        <f>'[4]EA Tables'!$M$31/1000000</f>
        <v>2.0900599619131391E-2</v>
      </c>
      <c r="V8" s="118">
        <f>'[4]EA Tables'!$M$31/1000000</f>
        <v>2.0900599619131391E-2</v>
      </c>
      <c r="W8" s="118">
        <f>'[4]EA Tables'!$M$31/1000000</f>
        <v>2.0900599619131391E-2</v>
      </c>
      <c r="X8" s="118">
        <f>'[4]EA Tables'!$M$31/1000000</f>
        <v>2.0900599619131391E-2</v>
      </c>
      <c r="Y8" s="118">
        <f>'[4]EA Tables'!$M$31/1000000</f>
        <v>2.0900599619131391E-2</v>
      </c>
      <c r="Z8" s="118">
        <f>'[4]EA Tables'!$M$31/1000000</f>
        <v>2.0900599619131391E-2</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2.152784721836529E-2</v>
      </c>
      <c r="O14" s="41">
        <f t="shared" ref="O14:BZ14" si="3">IF((O8+O9)*O11&lt;&gt;0,(O8+O9)*O11,"")</f>
        <v>2.152784721836529E-2</v>
      </c>
      <c r="P14" s="41">
        <f t="shared" si="3"/>
        <v>2.152784721836529E-2</v>
      </c>
      <c r="Q14" s="41">
        <f t="shared" si="3"/>
        <v>2.152784721836529E-2</v>
      </c>
      <c r="R14" s="41">
        <f>IF((R8+R9)*R11&lt;&gt;0,(R8+R9)*R11,"")</f>
        <v>2.152784721836529E-2</v>
      </c>
      <c r="S14" s="41">
        <f t="shared" si="3"/>
        <v>2.0193816057131782E-2</v>
      </c>
      <c r="T14" s="41">
        <f t="shared" si="3"/>
        <v>2.0193816057131782E-2</v>
      </c>
      <c r="U14" s="41">
        <f>IF((U8+U9)*U11&lt;&gt;0,(U8+U9)*U11,"")</f>
        <v>2.0193816057131782E-2</v>
      </c>
      <c r="V14" s="41">
        <f t="shared" si="3"/>
        <v>2.0193816057131782E-2</v>
      </c>
      <c r="W14" s="41">
        <f t="shared" si="3"/>
        <v>2.0193816057131782E-2</v>
      </c>
      <c r="X14" s="41">
        <f t="shared" si="3"/>
        <v>2.0193816057131782E-2</v>
      </c>
      <c r="Y14" s="41">
        <f t="shared" si="3"/>
        <v>2.0193816057131782E-2</v>
      </c>
      <c r="Z14" s="41">
        <f t="shared" si="3"/>
        <v>2.0193816057131782E-2</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0.26918976454888066</v>
      </c>
      <c r="I15" s="164"/>
      <c r="J15" s="164"/>
      <c r="K15" s="164"/>
      <c r="L15" s="165"/>
    </row>
    <row r="16" spans="1:93" s="43" customFormat="1" ht="15.75" thickBot="1" x14ac:dyDescent="0.25">
      <c r="A16" s="44"/>
      <c r="B16" s="45"/>
      <c r="C16" s="45"/>
      <c r="D16" s="46"/>
      <c r="E16" s="45"/>
      <c r="F16" s="45"/>
      <c r="G16" s="45"/>
      <c r="H16" s="47">
        <f>H15</f>
        <v>0.26918976454888066</v>
      </c>
      <c r="I16" s="48"/>
    </row>
    <row r="17" spans="1:93" s="43" customFormat="1" ht="15.75" thickBot="1" x14ac:dyDescent="0.25">
      <c r="A17" s="44"/>
      <c r="B17" s="45"/>
      <c r="C17" s="45"/>
      <c r="D17" s="46"/>
      <c r="E17" s="45"/>
      <c r="F17" s="45"/>
      <c r="G17" s="45"/>
      <c r="H17" s="163">
        <f>IF(SUM($M$14:$AL$14)&lt;&gt;0,SUM($M$14:$AL$14),"")</f>
        <v>0.26918976454888066</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0.26918976454888066</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222D4B1D-CC12-4CBD-A952-810BBA60A4C5}">
      <formula1>Variables</formula1>
    </dataValidation>
    <dataValidation type="list" allowBlank="1" showInputMessage="1" showErrorMessage="1" sqref="G29:G63 G12:G13 G16:G18 G25:G27" xr:uid="{39C4EF28-F7EB-4EEE-9784-F10276ACE684}">
      <formula1>"Fixed,Variable"</formula1>
    </dataValidation>
    <dataValidation type="list" allowBlank="1" showInputMessage="1" showErrorMessage="1" sqref="E31:F45" xr:uid="{C98A1F60-805B-4AAC-AF2C-E42EDFF0D663}">
      <formula1>INDIRECT(IFERROR(RIGHT($B31,LEN($B31)-FIND(" ",$B31)),$B31)&amp;"Subs")</formula1>
    </dataValidation>
    <dataValidation type="list" allowBlank="1" showInputMessage="1" showErrorMessage="1" sqref="E29:F30" xr:uid="{A644D57F-DD5A-41E2-B579-DC1B7BD63206}">
      <formula1>INDIRECT(IFERROR(RIGHT(#REF!,LEN(#REF!)-FIND(" ",#REF!)),#REF!)&amp;"Subs")</formula1>
    </dataValidation>
  </dataValidations>
  <hyperlinks>
    <hyperlink ref="F3" location="'TITLE PAGE'!A1" display="Back to title page" xr:uid="{F9F97DB2-5B42-4F80-8FCA-83CC8CFDDB2B}"/>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135FD-F85F-4927-A8F1-F5A5739CA36C}">
  <sheetPr codeName="Sheet17"/>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276</v>
      </c>
      <c r="C8" t="s">
        <v>277</v>
      </c>
      <c r="D8" s="27" t="s">
        <v>104</v>
      </c>
      <c r="E8" s="28"/>
      <c r="G8" s="29" t="s">
        <v>105</v>
      </c>
      <c r="H8" s="30"/>
      <c r="I8" s="31"/>
      <c r="J8" s="31"/>
      <c r="K8" s="31"/>
      <c r="L8" s="31"/>
      <c r="M8" s="31"/>
      <c r="N8" s="118">
        <f>'[4]EA Tables'!$G$33/1000000</f>
        <v>7.1059896092277247E-3</v>
      </c>
      <c r="O8" s="118">
        <f>'[4]EA Tables'!$G$33/1000000</f>
        <v>7.1059896092277247E-3</v>
      </c>
      <c r="P8" s="118">
        <f>'[4]EA Tables'!$G$33/1000000</f>
        <v>7.1059896092277247E-3</v>
      </c>
      <c r="Q8" s="118">
        <f>'[4]EA Tables'!$G$33/1000000</f>
        <v>7.1059896092277247E-3</v>
      </c>
      <c r="R8" s="118">
        <f>'[4]EA Tables'!$G$33/1000000</f>
        <v>7.1059896092277247E-3</v>
      </c>
      <c r="S8" s="118">
        <f>'[4]EA Tables'!$M$33/1000000</f>
        <v>6.6656477824785865E-3</v>
      </c>
      <c r="T8" s="118">
        <f>'[4]EA Tables'!$M$33/1000000</f>
        <v>6.6656477824785865E-3</v>
      </c>
      <c r="U8" s="118">
        <f>'[4]EA Tables'!$M$33/1000000</f>
        <v>6.6656477824785865E-3</v>
      </c>
      <c r="V8" s="118">
        <f>'[4]EA Tables'!$M$33/1000000</f>
        <v>6.6656477824785865E-3</v>
      </c>
      <c r="W8" s="118">
        <f>'[4]EA Tables'!$M$33/1000000</f>
        <v>6.6656477824785865E-3</v>
      </c>
      <c r="X8" s="118">
        <f>'[4]EA Tables'!$S$33/1000000</f>
        <v>1.1962224678329638E-2</v>
      </c>
      <c r="Y8" s="118">
        <f>'[4]EA Tables'!$S$33/1000000</f>
        <v>1.1962224678329638E-2</v>
      </c>
      <c r="Z8" s="118">
        <f>'[4]EA Tables'!$S$33/1000000</f>
        <v>1.1962224678329638E-2</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6.8656904436982854E-3</v>
      </c>
      <c r="O14" s="41">
        <f t="shared" ref="O14:BZ14" si="3">IF((O8+O9)*O11&lt;&gt;0,(O8+O9)*O11,"")</f>
        <v>6.8656904436982854E-3</v>
      </c>
      <c r="P14" s="41">
        <f t="shared" si="3"/>
        <v>6.8656904436982854E-3</v>
      </c>
      <c r="Q14" s="41">
        <f t="shared" si="3"/>
        <v>6.8656904436982854E-3</v>
      </c>
      <c r="R14" s="41">
        <f>IF((R8+R9)*R11&lt;&gt;0,(R8+R9)*R11,"")</f>
        <v>6.8656904436982854E-3</v>
      </c>
      <c r="S14" s="41">
        <f t="shared" si="3"/>
        <v>6.4402394033609535E-3</v>
      </c>
      <c r="T14" s="41">
        <f t="shared" si="3"/>
        <v>6.4402394033609535E-3</v>
      </c>
      <c r="U14" s="41">
        <f>IF((U8+U9)*U11&lt;&gt;0,(U8+U9)*U11,"")</f>
        <v>6.4402394033609535E-3</v>
      </c>
      <c r="V14" s="41">
        <f t="shared" si="3"/>
        <v>6.4402394033609535E-3</v>
      </c>
      <c r="W14" s="41">
        <f t="shared" si="3"/>
        <v>6.4402394033609535E-3</v>
      </c>
      <c r="X14" s="41">
        <f t="shared" si="3"/>
        <v>1.1557705003217043E-2</v>
      </c>
      <c r="Y14" s="41">
        <f t="shared" si="3"/>
        <v>1.1557705003217043E-2</v>
      </c>
      <c r="Z14" s="41">
        <f t="shared" si="3"/>
        <v>1.1557705003217043E-2</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0.10120276424494733</v>
      </c>
      <c r="I15" s="164"/>
      <c r="J15" s="164"/>
      <c r="K15" s="164"/>
      <c r="L15" s="165"/>
    </row>
    <row r="16" spans="1:93" s="43" customFormat="1" ht="15.75" thickBot="1" x14ac:dyDescent="0.25">
      <c r="A16" s="44"/>
      <c r="B16" s="45"/>
      <c r="C16" s="45"/>
      <c r="D16" s="46"/>
      <c r="E16" s="45"/>
      <c r="F16" s="45"/>
      <c r="G16" s="45"/>
      <c r="H16" s="47">
        <f>H15</f>
        <v>0.10120276424494733</v>
      </c>
      <c r="I16" s="48"/>
    </row>
    <row r="17" spans="1:93" s="43" customFormat="1" ht="15.75" thickBot="1" x14ac:dyDescent="0.25">
      <c r="A17" s="44"/>
      <c r="B17" s="45"/>
      <c r="C17" s="45"/>
      <c r="D17" s="46"/>
      <c r="E17" s="45"/>
      <c r="F17" s="45"/>
      <c r="G17" s="45"/>
      <c r="H17" s="163">
        <f>IF(SUM($M$14:$AL$14)&lt;&gt;0,SUM($M$14:$AL$14),"")</f>
        <v>0.10120276424494733</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0.10120276424494733</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62398181-F201-4BED-B8B7-729EFDA5DA56}">
      <formula1>INDIRECT(IFERROR(RIGHT(#REF!,LEN(#REF!)-FIND(" ",#REF!)),#REF!)&amp;"Subs")</formula1>
    </dataValidation>
    <dataValidation type="list" allowBlank="1" showInputMessage="1" showErrorMessage="1" sqref="E31:F45" xr:uid="{35F5AD5A-537F-4587-A6FE-1F4C2C18D4E1}">
      <formula1>INDIRECT(IFERROR(RIGHT($B31,LEN($B31)-FIND(" ",$B31)),$B31)&amp;"Subs")</formula1>
    </dataValidation>
    <dataValidation type="list" allowBlank="1" showInputMessage="1" showErrorMessage="1" sqref="G29:G63 G12:G13 G16:G18 G25:G27" xr:uid="{10C32E9E-313B-4442-A52D-40942F899E7B}">
      <formula1>"Fixed,Variable"</formula1>
    </dataValidation>
    <dataValidation type="list" allowBlank="1" showInputMessage="1" showErrorMessage="1" sqref="E63:E65 D29:D65 D12:D13 D16:D27" xr:uid="{5F99200B-41CE-4002-9BEA-88FB0D8AACD9}">
      <formula1>Variables</formula1>
    </dataValidation>
  </dataValidations>
  <hyperlinks>
    <hyperlink ref="F3" location="'TITLE PAGE'!A1" display="Back to title page" xr:uid="{50D22C18-E4A5-4D25-BD7A-64EE76E8F222}"/>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77090-A6F9-466C-93CC-46F43FEB2AD6}">
  <sheetPr codeName="Sheet18"/>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278</v>
      </c>
      <c r="C8" t="s">
        <v>279</v>
      </c>
      <c r="D8" s="27" t="s">
        <v>104</v>
      </c>
      <c r="E8" s="28"/>
      <c r="G8" s="29" t="s">
        <v>105</v>
      </c>
      <c r="H8" s="30"/>
      <c r="I8" s="31"/>
      <c r="J8" s="31"/>
      <c r="K8" s="31"/>
      <c r="L8" s="31"/>
      <c r="M8" s="31"/>
      <c r="N8" s="118">
        <f>'[4]EA Tables'!$G$34/1000000</f>
        <v>4.5316208993143661E-3</v>
      </c>
      <c r="O8" s="118">
        <f>'[4]EA Tables'!$G$34/1000000</f>
        <v>4.5316208993143661E-3</v>
      </c>
      <c r="P8" s="118">
        <f>'[4]EA Tables'!$G$34/1000000</f>
        <v>4.5316208993143661E-3</v>
      </c>
      <c r="Q8" s="118">
        <f>'[4]EA Tables'!$G$34/1000000</f>
        <v>4.5316208993143661E-3</v>
      </c>
      <c r="R8" s="118">
        <f>'[4]EA Tables'!$G$34/1000000</f>
        <v>4.5316208993143661E-3</v>
      </c>
      <c r="S8" s="118">
        <f>'[4]EA Tables'!$M$34/1000000</f>
        <v>4.2508067784567481E-3</v>
      </c>
      <c r="T8" s="118">
        <f>'[4]EA Tables'!$M$34/1000000</f>
        <v>4.2508067784567481E-3</v>
      </c>
      <c r="U8" s="118">
        <f>'[4]EA Tables'!$M$34/1000000</f>
        <v>4.2508067784567481E-3</v>
      </c>
      <c r="V8" s="118">
        <f>'[4]EA Tables'!$M$34/1000000</f>
        <v>4.2508067784567481E-3</v>
      </c>
      <c r="W8" s="118">
        <f>'[4]EA Tables'!$M$34/1000000</f>
        <v>4.2508067784567481E-3</v>
      </c>
      <c r="X8" s="118">
        <f>'[4]EA Tables'!$S$34/1000000</f>
        <v>7.6285317507668003E-3</v>
      </c>
      <c r="Y8" s="118">
        <f>'[4]EA Tables'!$S$34/1000000</f>
        <v>7.6285317507668003E-3</v>
      </c>
      <c r="Z8" s="118">
        <f>'[4]EA Tables'!$S$34/1000000</f>
        <v>7.6285317507668003E-3</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4.3783776804969723E-3</v>
      </c>
      <c r="O14" s="41">
        <f t="shared" ref="O14:BZ14" si="3">IF((O8+O9)*O11&lt;&gt;0,(O8+O9)*O11,"")</f>
        <v>4.3783776804969723E-3</v>
      </c>
      <c r="P14" s="41">
        <f t="shared" si="3"/>
        <v>4.3783776804969723E-3</v>
      </c>
      <c r="Q14" s="41">
        <f t="shared" si="3"/>
        <v>4.3783776804969723E-3</v>
      </c>
      <c r="R14" s="41">
        <f>IF((R8+R9)*R11&lt;&gt;0,(R8+R9)*R11,"")</f>
        <v>4.3783776804969723E-3</v>
      </c>
      <c r="S14" s="41">
        <f t="shared" si="3"/>
        <v>4.1070596893301916E-3</v>
      </c>
      <c r="T14" s="41">
        <f t="shared" si="3"/>
        <v>4.1070596893301916E-3</v>
      </c>
      <c r="U14" s="41">
        <f>IF((U8+U9)*U11&lt;&gt;0,(U8+U9)*U11,"")</f>
        <v>4.1070596893301916E-3</v>
      </c>
      <c r="V14" s="41">
        <f t="shared" si="3"/>
        <v>4.1070596893301916E-3</v>
      </c>
      <c r="W14" s="41">
        <f t="shared" si="3"/>
        <v>4.1070596893301916E-3</v>
      </c>
      <c r="X14" s="41">
        <f t="shared" si="3"/>
        <v>7.3705620780355561E-3</v>
      </c>
      <c r="Y14" s="41">
        <f t="shared" si="3"/>
        <v>7.3705620780355561E-3</v>
      </c>
      <c r="Z14" s="41">
        <f t="shared" si="3"/>
        <v>7.3705620780355561E-3</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6.4538873083242493E-2</v>
      </c>
      <c r="I15" s="164"/>
      <c r="J15" s="164"/>
      <c r="K15" s="164"/>
      <c r="L15" s="165"/>
    </row>
    <row r="16" spans="1:93" s="43" customFormat="1" ht="15.75" thickBot="1" x14ac:dyDescent="0.25">
      <c r="A16" s="44"/>
      <c r="B16" s="45"/>
      <c r="C16" s="45"/>
      <c r="D16" s="46"/>
      <c r="E16" s="45"/>
      <c r="F16" s="45"/>
      <c r="G16" s="45"/>
      <c r="H16" s="47">
        <f>H15</f>
        <v>6.4538873083242493E-2</v>
      </c>
      <c r="I16" s="48"/>
    </row>
    <row r="17" spans="1:93" s="43" customFormat="1" ht="15.75" thickBot="1" x14ac:dyDescent="0.25">
      <c r="A17" s="44"/>
      <c r="B17" s="45"/>
      <c r="C17" s="45"/>
      <c r="D17" s="46"/>
      <c r="E17" s="45"/>
      <c r="F17" s="45"/>
      <c r="G17" s="45"/>
      <c r="H17" s="163">
        <f>IF(SUM($M$14:$AL$14)&lt;&gt;0,SUM($M$14:$AL$14),"")</f>
        <v>6.4538873083242493E-2</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6.4538873083242493E-2</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86442A05-59A0-4813-8161-E5D73E9E33CA}">
      <formula1>Variables</formula1>
    </dataValidation>
    <dataValidation type="list" allowBlank="1" showInputMessage="1" showErrorMessage="1" sqref="G29:G63 G12:G13 G16:G18 G25:G27" xr:uid="{F33B4AEC-DAF5-42E1-8B06-D741B16F2F26}">
      <formula1>"Fixed,Variable"</formula1>
    </dataValidation>
    <dataValidation type="list" allowBlank="1" showInputMessage="1" showErrorMessage="1" sqref="E31:F45" xr:uid="{C4F3DD34-378D-4CA0-AFE2-3C8C31C21EDA}">
      <formula1>INDIRECT(IFERROR(RIGHT($B31,LEN($B31)-FIND(" ",$B31)),$B31)&amp;"Subs")</formula1>
    </dataValidation>
    <dataValidation type="list" allowBlank="1" showInputMessage="1" showErrorMessage="1" sqref="E29:F30" xr:uid="{8AEFDF68-579E-4D9B-A246-851D02130142}">
      <formula1>INDIRECT(IFERROR(RIGHT(#REF!,LEN(#REF!)-FIND(" ",#REF!)),#REF!)&amp;"Subs")</formula1>
    </dataValidation>
  </dataValidations>
  <hyperlinks>
    <hyperlink ref="F3" location="'TITLE PAGE'!A1" display="Back to title page" xr:uid="{730E076E-CE31-4528-9A1A-EF1235A290DE}"/>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DB8AA-0789-4839-93C6-EC6C479B9367}">
  <dimension ref="A1:CO120"/>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209</v>
      </c>
      <c r="C8" t="s">
        <v>210</v>
      </c>
      <c r="D8" s="27" t="s">
        <v>104</v>
      </c>
      <c r="E8" s="28"/>
      <c r="F8" s="28"/>
      <c r="G8" s="29" t="s">
        <v>105</v>
      </c>
      <c r="H8" s="30"/>
      <c r="I8" s="31"/>
      <c r="J8" s="31"/>
      <c r="K8" s="31"/>
      <c r="L8" s="31"/>
      <c r="M8" s="32"/>
      <c r="N8" s="139">
        <f>('[1]2030 onwards to 2080'!$E$12/5/1000000)*'[1]2030 onwards to 2080'!$H$4</f>
        <v>0.23986636081955848</v>
      </c>
      <c r="O8" s="139">
        <f>('[1]2030 onwards to 2080'!$E$12/5/1000000)*'[1]2030 onwards to 2080'!$H$4</f>
        <v>0.23986636081955848</v>
      </c>
      <c r="P8" s="139">
        <f>('[1]2030 onwards to 2080'!$E$12/5/1000000)*'[1]2030 onwards to 2080'!$H$4</f>
        <v>0.23986636081955848</v>
      </c>
      <c r="Q8" s="139">
        <f>('[1]2030 onwards to 2080'!$E$12/5/1000000)*'[1]2030 onwards to 2080'!$H$4</f>
        <v>0.23986636081955848</v>
      </c>
      <c r="R8" s="139">
        <f>('[1]2030 onwards to 2080'!$E$12/5/1000000)*'[1]2030 onwards to 2080'!$H$4</f>
        <v>0.23986636081955848</v>
      </c>
      <c r="S8" s="140">
        <f>('[1]2030 onwards to 2080'!$J$12/5/1000000)*'[1]2030 onwards to 2080'!$H$4</f>
        <v>0.21663869583700684</v>
      </c>
      <c r="T8" s="140">
        <f>('[1]2030 onwards to 2080'!$J$12/5/1000000)*'[1]2030 onwards to 2080'!$H$4</f>
        <v>0.21663869583700684</v>
      </c>
      <c r="U8" s="140">
        <f>('[1]2030 onwards to 2080'!$J$12/5/1000000)*'[1]2030 onwards to 2080'!$H$4</f>
        <v>0.21663869583700684</v>
      </c>
      <c r="V8" s="140">
        <f>('[1]2030 onwards to 2080'!$J$12/5/1000000)*'[1]2030 onwards to 2080'!$H$4</f>
        <v>0.21663869583700684</v>
      </c>
      <c r="W8" s="140">
        <f>('[1]2030 onwards to 2080'!$J$12/5/1000000)*'[1]2030 onwards to 2080'!$H$4</f>
        <v>0.21663869583700684</v>
      </c>
      <c r="X8" s="141">
        <f>('[1]2030 onwards to 2080'!$P$12/5/1000000)*'[1]2030 onwards to 2080'!$H$4</f>
        <v>0.20200094611829014</v>
      </c>
      <c r="Y8" s="141">
        <f>('[1]2030 onwards to 2080'!$P$12/5/1000000)*'[1]2030 onwards to 2080'!$H$4</f>
        <v>0.20200094611829014</v>
      </c>
      <c r="Z8" s="141">
        <f>('[1]2030 onwards to 2080'!$P$12/5/1000000)*'[1]2030 onwards to 2080'!$H$4</f>
        <v>0.20200094611829014</v>
      </c>
      <c r="AA8" s="141">
        <f>('[1]2030 onwards to 2080'!$P$12/5/1000000)*'[1]2030 onwards to 2080'!$H$4</f>
        <v>0.20200094611829014</v>
      </c>
      <c r="AB8" s="141">
        <f>('[1]2030 onwards to 2080'!$P$12/5/1000000)*'[1]2030 onwards to 2080'!$H$4</f>
        <v>0.20200094611829014</v>
      </c>
      <c r="AC8" s="141">
        <f>('[1]2030 onwards to 2080'!$V$12/5/1000000)*'[1]2030 onwards to 2080'!$H$4</f>
        <v>0.19126659632456461</v>
      </c>
      <c r="AD8" s="141">
        <f>('[1]2030 onwards to 2080'!$V$12/5/1000000)*'[1]2030 onwards to 2080'!$H$4</f>
        <v>0.19126659632456461</v>
      </c>
      <c r="AE8" s="141">
        <f>('[1]2030 onwards to 2080'!$V$12/5/1000000)*'[1]2030 onwards to 2080'!$H$4</f>
        <v>0.19126659632456461</v>
      </c>
      <c r="AF8" s="141">
        <f>('[1]2030 onwards to 2080'!$V$12/5/1000000)*'[1]2030 onwards to 2080'!$H$4</f>
        <v>0.19126659632456461</v>
      </c>
      <c r="AG8" s="141">
        <f>('[1]2030 onwards to 2080'!$V$12/5/1000000)*'[1]2030 onwards to 2080'!$H$4</f>
        <v>0.19126659632456461</v>
      </c>
      <c r="AH8" s="141">
        <f>('[1]2030 onwards to 2080'!$AB$12/5/1000000)*'[1]2030 onwards to 2080'!$H$4</f>
        <v>0.18345979647458235</v>
      </c>
      <c r="AI8" s="141">
        <f>('[1]2030 onwards to 2080'!$AB$12/5/1000000)*'[1]2030 onwards to 2080'!$H$4</f>
        <v>0.18345979647458235</v>
      </c>
      <c r="AJ8" s="141">
        <f>('[1]2030 onwards to 2080'!$AB$12/5/1000000)*'[1]2030 onwards to 2080'!$H$4</f>
        <v>0.18345979647458235</v>
      </c>
      <c r="AK8" s="141">
        <f>('[1]2030 onwards to 2080'!$AB$12/5/1000000)*'[1]2030 onwards to 2080'!$H$4</f>
        <v>0.18345979647458235</v>
      </c>
      <c r="AL8" s="141">
        <f>('[1]2030 onwards to 2080'!$AB$12/5/1000000)*'[1]2030 onwards to 2080'!$H$4</f>
        <v>0.18345979647458235</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2"/>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2"/>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2"/>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2"/>
      <c r="N14" s="41">
        <f>IF((N8+N9)*N11&lt;&gt;0,(N8+N9)*N11,"")</f>
        <v>0.23175493798991159</v>
      </c>
      <c r="O14" s="41">
        <f t="shared" ref="O14:BZ14" si="3">IF((O8+O9)*O11&lt;&gt;0,(O8+O9)*O11,"")</f>
        <v>0.23175493798991159</v>
      </c>
      <c r="P14" s="41">
        <f t="shared" si="3"/>
        <v>0.23175493798991159</v>
      </c>
      <c r="Q14" s="41">
        <f t="shared" si="3"/>
        <v>0.23175493798991159</v>
      </c>
      <c r="R14" s="41">
        <f t="shared" si="3"/>
        <v>0.23175493798991159</v>
      </c>
      <c r="S14" s="41">
        <f t="shared" si="3"/>
        <v>0.20931274960097282</v>
      </c>
      <c r="T14" s="41">
        <f t="shared" si="3"/>
        <v>0.20931274960097282</v>
      </c>
      <c r="U14" s="41">
        <f t="shared" si="3"/>
        <v>0.20931274960097282</v>
      </c>
      <c r="V14" s="41">
        <f t="shared" si="3"/>
        <v>0.20931274960097282</v>
      </c>
      <c r="W14" s="41">
        <f t="shared" si="3"/>
        <v>0.20931274960097282</v>
      </c>
      <c r="X14" s="41">
        <f t="shared" si="3"/>
        <v>0.19516999624955569</v>
      </c>
      <c r="Y14" s="41">
        <f t="shared" si="3"/>
        <v>0.19516999624955569</v>
      </c>
      <c r="Z14" s="41">
        <f t="shared" si="3"/>
        <v>0.19516999624955569</v>
      </c>
      <c r="AA14" s="41">
        <f t="shared" si="3"/>
        <v>0.19516999624955569</v>
      </c>
      <c r="AB14" s="41">
        <f>IF((AB8+AB9)*AB11&lt;&gt;0,(AB8+AB9)*AB11,"")</f>
        <v>0.19516999624955569</v>
      </c>
      <c r="AC14" s="41">
        <f t="shared" si="3"/>
        <v>0.18479864379184988</v>
      </c>
      <c r="AD14" s="41">
        <f t="shared" si="3"/>
        <v>0.18479864379184988</v>
      </c>
      <c r="AE14" s="41">
        <f t="shared" si="3"/>
        <v>0.18479864379184988</v>
      </c>
      <c r="AF14" s="41">
        <f t="shared" si="3"/>
        <v>0.18479864379184988</v>
      </c>
      <c r="AG14" s="41">
        <f t="shared" si="3"/>
        <v>0.18479864379184988</v>
      </c>
      <c r="AH14" s="41">
        <f t="shared" si="3"/>
        <v>0.1772558420044274</v>
      </c>
      <c r="AI14" s="41">
        <f t="shared" si="3"/>
        <v>0.1772558420044274</v>
      </c>
      <c r="AJ14" s="41">
        <f t="shared" si="3"/>
        <v>0.1772558420044274</v>
      </c>
      <c r="AK14" s="41">
        <f t="shared" si="3"/>
        <v>0.1772558420044274</v>
      </c>
      <c r="AL14" s="41">
        <f t="shared" si="3"/>
        <v>0.1772558420044274</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4.9914608481835883</v>
      </c>
      <c r="I15" s="164"/>
      <c r="J15" s="164"/>
      <c r="K15" s="164"/>
      <c r="L15" s="165"/>
    </row>
    <row r="16" spans="1:93" s="43" customFormat="1" ht="15.75" thickBot="1" x14ac:dyDescent="0.25">
      <c r="A16" s="119"/>
      <c r="B16" s="45"/>
      <c r="C16" s="45"/>
      <c r="D16" s="46"/>
      <c r="E16" s="45"/>
      <c r="F16" s="45"/>
      <c r="G16" s="45"/>
      <c r="H16" s="120">
        <f>H15</f>
        <v>4.9914608481835883</v>
      </c>
      <c r="I16" s="120"/>
      <c r="J16" s="120"/>
      <c r="K16" s="120"/>
      <c r="L16" s="120"/>
    </row>
    <row r="17" spans="1:93" s="43" customFormat="1" ht="16.5" customHeight="1" thickBot="1" x14ac:dyDescent="0.3">
      <c r="A17" s="119"/>
      <c r="B17" s="45"/>
      <c r="C17" s="45"/>
      <c r="D17" s="46"/>
      <c r="E17" s="45"/>
      <c r="F17" s="45"/>
      <c r="G17" s="45"/>
      <c r="H17" s="163">
        <f>IF(SUM($M$14:$AL$14)&lt;&gt;0,SUM($M$14:$AL$14),"")</f>
        <v>4.9914608481835883</v>
      </c>
      <c r="I17" s="164"/>
      <c r="J17" s="164"/>
      <c r="K17" s="164"/>
      <c r="L17" s="165"/>
      <c r="M17" s="133" t="s">
        <v>115</v>
      </c>
    </row>
    <row r="18" spans="1:93" s="43" customFormat="1" ht="16.5" customHeight="1" thickBot="1" x14ac:dyDescent="0.3">
      <c r="A18" s="119"/>
      <c r="B18" s="45"/>
      <c r="C18" s="45"/>
      <c r="D18" s="46"/>
      <c r="E18" s="45"/>
      <c r="F18" s="45"/>
      <c r="G18" s="45"/>
      <c r="H18" s="120"/>
      <c r="I18" s="120"/>
      <c r="J18" s="120"/>
      <c r="K18" s="120"/>
      <c r="L18" s="120"/>
      <c r="M18" s="133"/>
    </row>
    <row r="19" spans="1:93" s="43" customFormat="1" ht="18" x14ac:dyDescent="0.25">
      <c r="A19" s="119"/>
      <c r="B19" s="45"/>
      <c r="C19" s="45"/>
      <c r="D19" s="46"/>
      <c r="E19" s="121" t="s">
        <v>116</v>
      </c>
      <c r="F19" s="2"/>
      <c r="G19" s="2"/>
      <c r="H19" s="120">
        <f>H17</f>
        <v>4.9914608481835883</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19"/>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119"/>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119"/>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119"/>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119"/>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119"/>
      <c r="B25" s="45"/>
      <c r="C25" s="45"/>
      <c r="D25" s="46"/>
      <c r="E25" s="45"/>
      <c r="F25" s="45"/>
      <c r="G25" s="45"/>
      <c r="H25" s="120"/>
      <c r="I25" s="120"/>
      <c r="J25" s="120"/>
      <c r="K25" s="120"/>
      <c r="L25" s="120"/>
    </row>
    <row r="26" spans="1:93" s="43" customFormat="1" ht="15" x14ac:dyDescent="0.2">
      <c r="A26" s="119"/>
      <c r="B26" s="45"/>
      <c r="C26" s="45"/>
      <c r="D26" s="46"/>
      <c r="E26" s="45"/>
      <c r="F26" s="45"/>
      <c r="G26" s="45"/>
      <c r="H26" s="120"/>
      <c r="I26" s="120"/>
      <c r="J26" s="120"/>
      <c r="K26" s="120"/>
      <c r="L26" s="120"/>
    </row>
    <row r="27" spans="1:93" s="43" customFormat="1" ht="15.75" thickBot="1" x14ac:dyDescent="0.25">
      <c r="A27" s="44"/>
      <c r="B27" s="45"/>
      <c r="C27" s="45"/>
      <c r="D27" s="46"/>
      <c r="E27" s="45"/>
      <c r="F27" s="45"/>
      <c r="G27" s="45"/>
      <c r="H27" s="47"/>
      <c r="I27" s="48"/>
    </row>
    <row r="28" spans="1:93" ht="15.75" thickBot="1" x14ac:dyDescent="0.25">
      <c r="A28" s="166" t="s">
        <v>124</v>
      </c>
      <c r="B28" s="167"/>
      <c r="C28" s="49"/>
      <c r="D28" s="50"/>
      <c r="E28" s="49"/>
      <c r="F28" s="49"/>
      <c r="G28" s="49"/>
      <c r="H28" s="51"/>
      <c r="I28" s="52"/>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ht="129.75" thickBot="1" x14ac:dyDescent="0.25">
      <c r="A29" s="54" t="s">
        <v>6</v>
      </c>
      <c r="B29" s="55" t="s">
        <v>7</v>
      </c>
      <c r="C29" s="56" t="s">
        <v>8</v>
      </c>
      <c r="D29" s="56" t="s">
        <v>9</v>
      </c>
      <c r="E29" s="56" t="s">
        <v>10</v>
      </c>
      <c r="F29" s="56" t="s">
        <v>11</v>
      </c>
      <c r="G29" s="57"/>
      <c r="H29" s="58" t="s">
        <v>13</v>
      </c>
      <c r="I29" s="59" t="s">
        <v>14</v>
      </c>
      <c r="J29" s="59" t="s">
        <v>15</v>
      </c>
      <c r="K29" s="59" t="s">
        <v>16</v>
      </c>
      <c r="L29" s="59" t="s">
        <v>17</v>
      </c>
      <c r="M29" s="59" t="s">
        <v>18</v>
      </c>
      <c r="N29" s="59" t="s">
        <v>19</v>
      </c>
      <c r="O29" s="59" t="s">
        <v>20</v>
      </c>
      <c r="P29" s="59" t="s">
        <v>21</v>
      </c>
      <c r="Q29" s="59" t="s">
        <v>22</v>
      </c>
      <c r="R29" s="59" t="s">
        <v>23</v>
      </c>
      <c r="S29" s="59" t="s">
        <v>24</v>
      </c>
      <c r="T29" s="59" t="s">
        <v>25</v>
      </c>
      <c r="U29" s="59" t="s">
        <v>26</v>
      </c>
      <c r="V29" s="59" t="s">
        <v>27</v>
      </c>
      <c r="W29" s="59" t="s">
        <v>28</v>
      </c>
      <c r="X29" s="59" t="s">
        <v>29</v>
      </c>
      <c r="Y29" s="59" t="s">
        <v>30</v>
      </c>
      <c r="Z29" s="59" t="s">
        <v>31</v>
      </c>
      <c r="AA29" s="59" t="s">
        <v>32</v>
      </c>
      <c r="AB29" s="59" t="s">
        <v>33</v>
      </c>
      <c r="AC29" s="59" t="s">
        <v>34</v>
      </c>
      <c r="AD29" s="59" t="s">
        <v>35</v>
      </c>
      <c r="AE29" s="59" t="s">
        <v>36</v>
      </c>
      <c r="AF29" s="59" t="s">
        <v>37</v>
      </c>
      <c r="AG29" s="59" t="s">
        <v>38</v>
      </c>
      <c r="AH29" s="59" t="s">
        <v>39</v>
      </c>
      <c r="AI29" s="59" t="s">
        <v>40</v>
      </c>
      <c r="AJ29" s="59" t="s">
        <v>41</v>
      </c>
      <c r="AK29" s="59" t="s">
        <v>42</v>
      </c>
      <c r="AL29" s="59" t="s">
        <v>43</v>
      </c>
      <c r="AM29" s="59" t="s">
        <v>44</v>
      </c>
      <c r="AN29" s="59" t="s">
        <v>45</v>
      </c>
      <c r="AO29" s="59" t="s">
        <v>46</v>
      </c>
      <c r="AP29" s="59" t="s">
        <v>47</v>
      </c>
      <c r="AQ29" s="59" t="s">
        <v>48</v>
      </c>
      <c r="AR29" s="59" t="s">
        <v>49</v>
      </c>
      <c r="AS29" s="59" t="s">
        <v>50</v>
      </c>
      <c r="AT29" s="59" t="s">
        <v>51</v>
      </c>
      <c r="AU29" s="59" t="s">
        <v>52</v>
      </c>
      <c r="AV29" s="59" t="s">
        <v>53</v>
      </c>
      <c r="AW29" s="59" t="s">
        <v>54</v>
      </c>
      <c r="AX29" s="59" t="s">
        <v>55</v>
      </c>
      <c r="AY29" s="59" t="s">
        <v>56</v>
      </c>
      <c r="AZ29" s="59" t="s">
        <v>57</v>
      </c>
      <c r="BA29" s="59" t="s">
        <v>58</v>
      </c>
      <c r="BB29" s="59" t="s">
        <v>59</v>
      </c>
      <c r="BC29" s="59" t="s">
        <v>60</v>
      </c>
      <c r="BD29" s="59" t="s">
        <v>61</v>
      </c>
      <c r="BE29" s="59" t="s">
        <v>62</v>
      </c>
      <c r="BF29" s="59" t="s">
        <v>63</v>
      </c>
      <c r="BG29" s="59" t="s">
        <v>64</v>
      </c>
      <c r="BH29" s="59" t="s">
        <v>65</v>
      </c>
      <c r="BI29" s="59" t="s">
        <v>66</v>
      </c>
      <c r="BJ29" s="59" t="s">
        <v>67</v>
      </c>
      <c r="BK29" s="59" t="s">
        <v>68</v>
      </c>
      <c r="BL29" s="59" t="s">
        <v>69</v>
      </c>
      <c r="BM29" s="59" t="s">
        <v>70</v>
      </c>
      <c r="BN29" s="59" t="s">
        <v>71</v>
      </c>
      <c r="BO29" s="59" t="s">
        <v>72</v>
      </c>
      <c r="BP29" s="59" t="s">
        <v>73</v>
      </c>
      <c r="BQ29" s="59" t="s">
        <v>74</v>
      </c>
      <c r="BR29" s="59" t="s">
        <v>75</v>
      </c>
      <c r="BS29" s="59" t="s">
        <v>76</v>
      </c>
      <c r="BT29" s="59" t="s">
        <v>77</v>
      </c>
      <c r="BU29" s="59" t="s">
        <v>78</v>
      </c>
      <c r="BV29" s="59" t="s">
        <v>79</v>
      </c>
      <c r="BW29" s="59" t="s">
        <v>80</v>
      </c>
      <c r="BX29" s="59" t="s">
        <v>81</v>
      </c>
      <c r="BY29" s="59" t="s">
        <v>82</v>
      </c>
      <c r="BZ29" s="59" t="s">
        <v>83</v>
      </c>
      <c r="CA29" s="59" t="s">
        <v>84</v>
      </c>
      <c r="CB29" s="59" t="s">
        <v>85</v>
      </c>
      <c r="CC29" s="59" t="s">
        <v>86</v>
      </c>
      <c r="CD29" s="59" t="s">
        <v>87</v>
      </c>
      <c r="CE29" s="59" t="s">
        <v>88</v>
      </c>
      <c r="CF29" s="59" t="s">
        <v>89</v>
      </c>
      <c r="CG29" s="59" t="s">
        <v>90</v>
      </c>
      <c r="CH29" s="59" t="s">
        <v>91</v>
      </c>
      <c r="CI29" s="59" t="s">
        <v>92</v>
      </c>
      <c r="CJ29" s="59" t="s">
        <v>93</v>
      </c>
      <c r="CK29" s="59" t="s">
        <v>94</v>
      </c>
      <c r="CL29" s="59" t="s">
        <v>95</v>
      </c>
      <c r="CM29" s="59" t="s">
        <v>96</v>
      </c>
      <c r="CN29" s="59" t="s">
        <v>97</v>
      </c>
      <c r="CO29" s="60" t="s">
        <v>98</v>
      </c>
    </row>
    <row r="30" spans="1:93" ht="15" x14ac:dyDescent="0.2">
      <c r="A30" s="160" t="s">
        <v>125</v>
      </c>
      <c r="B30" s="61"/>
      <c r="C30" s="19"/>
      <c r="D30" s="19" t="s">
        <v>104</v>
      </c>
      <c r="E30" s="21" t="s">
        <v>126</v>
      </c>
      <c r="F30" s="21"/>
      <c r="G30" s="19" t="s">
        <v>111</v>
      </c>
      <c r="H30" s="62"/>
      <c r="I30" s="63"/>
      <c r="J30" s="22"/>
      <c r="K30" s="23"/>
      <c r="L30" s="23"/>
      <c r="M30" s="23"/>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5"/>
    </row>
    <row r="31" spans="1:93" ht="15" x14ac:dyDescent="0.2">
      <c r="A31" s="168"/>
      <c r="B31" s="64"/>
      <c r="C31" s="27"/>
      <c r="D31" s="27" t="s">
        <v>104</v>
      </c>
      <c r="E31" s="29" t="s">
        <v>126</v>
      </c>
      <c r="F31" s="29"/>
      <c r="G31" s="27" t="s">
        <v>127</v>
      </c>
      <c r="H31" s="65"/>
      <c r="I31" s="66"/>
      <c r="J31" s="30"/>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128</v>
      </c>
      <c r="F32" s="27"/>
      <c r="G32" s="27" t="s">
        <v>111</v>
      </c>
      <c r="H32" s="67"/>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129</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130</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131</v>
      </c>
      <c r="F35" s="27"/>
      <c r="G35" s="27" t="s">
        <v>111</v>
      </c>
      <c r="H35" s="65"/>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132</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133</v>
      </c>
      <c r="F37" s="27"/>
      <c r="G37" s="27" t="s">
        <v>111</v>
      </c>
      <c r="H37" s="65"/>
      <c r="I37" s="68"/>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134</v>
      </c>
      <c r="F38" s="27"/>
      <c r="G38" s="27" t="s">
        <v>111</v>
      </c>
      <c r="H38" s="67"/>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68"/>
      <c r="B39" s="64"/>
      <c r="C39" s="27"/>
      <c r="D39" s="27" t="s">
        <v>109</v>
      </c>
      <c r="E39" s="27" t="s">
        <v>135</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136</v>
      </c>
      <c r="F40" s="27"/>
      <c r="G40" s="27" t="s">
        <v>111</v>
      </c>
      <c r="H40" s="69"/>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137</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138</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68"/>
      <c r="B43" s="64"/>
      <c r="C43" s="27"/>
      <c r="D43" s="27" t="s">
        <v>109</v>
      </c>
      <c r="E43" s="27" t="s">
        <v>139</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ht="28.5" x14ac:dyDescent="0.2">
      <c r="A44" s="168"/>
      <c r="B44" s="64"/>
      <c r="C44" s="27"/>
      <c r="D44" s="27" t="s">
        <v>109</v>
      </c>
      <c r="E44" s="27" t="s">
        <v>140</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141</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142</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143</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144</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145</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146</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147</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148</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149</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150</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151</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152</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153</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154</v>
      </c>
      <c r="F58" s="27"/>
      <c r="G58" s="27" t="s">
        <v>111</v>
      </c>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155</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156</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157</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158</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109</v>
      </c>
      <c r="E63" s="27" t="s">
        <v>159</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64"/>
      <c r="C64" s="27"/>
      <c r="D64" s="27" t="s">
        <v>160</v>
      </c>
      <c r="E64" s="27"/>
      <c r="F64" s="27"/>
      <c r="G64" s="27"/>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68"/>
      <c r="B65" s="70"/>
      <c r="C65" s="32"/>
      <c r="D65" s="27" t="s">
        <v>161</v>
      </c>
      <c r="E65" s="27"/>
      <c r="F65" s="32"/>
      <c r="G65" s="32"/>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ht="15" thickBot="1" x14ac:dyDescent="0.25">
      <c r="A66" s="169"/>
      <c r="B66" s="71"/>
      <c r="C66" s="72"/>
      <c r="D66" s="73" t="s">
        <v>162</v>
      </c>
      <c r="E66" s="73"/>
      <c r="F66" s="72"/>
      <c r="G66" s="72"/>
      <c r="H66" s="74"/>
      <c r="I66" s="74"/>
      <c r="J66" s="74"/>
      <c r="K66" s="74"/>
      <c r="L66" s="74"/>
      <c r="M66" s="74"/>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42"/>
    </row>
    <row r="68" spans="1:93" ht="15" thickBot="1" x14ac:dyDescent="0.25"/>
    <row r="69" spans="1:93" ht="15" thickBot="1" x14ac:dyDescent="0.25">
      <c r="A69" s="75" t="s">
        <v>1</v>
      </c>
      <c r="B69" s="4" t="e">
        <f>#REF!</f>
        <v>#REF!</v>
      </c>
      <c r="C69" s="75" t="s">
        <v>3</v>
      </c>
      <c r="D69" s="76"/>
    </row>
    <row r="70" spans="1:93" ht="15" thickBot="1" x14ac:dyDescent="0.25">
      <c r="A70" s="9"/>
      <c r="B70" s="9"/>
      <c r="C70" s="9"/>
      <c r="D70" s="9"/>
    </row>
    <row r="71" spans="1:93" ht="15.75" thickBot="1" x14ac:dyDescent="0.25">
      <c r="A71" s="158" t="s">
        <v>163</v>
      </c>
      <c r="B71" s="159"/>
      <c r="C71" s="77" t="s">
        <v>164</v>
      </c>
      <c r="D71" s="77" t="s">
        <v>164</v>
      </c>
      <c r="E71" s="78"/>
      <c r="F71" s="78"/>
      <c r="G71" s="78"/>
      <c r="H71" s="78"/>
      <c r="I71" s="78"/>
      <c r="J71" s="78"/>
      <c r="K71" s="79"/>
      <c r="L71" s="78"/>
    </row>
    <row r="72" spans="1:93" x14ac:dyDescent="0.2">
      <c r="A72" s="80" t="s">
        <v>165</v>
      </c>
      <c r="B72" s="81"/>
      <c r="C72" s="82"/>
      <c r="D72" s="43"/>
      <c r="E72" s="78"/>
      <c r="F72" s="78"/>
      <c r="G72" s="78"/>
      <c r="H72" s="78"/>
      <c r="I72" s="78"/>
      <c r="J72" s="78"/>
      <c r="K72" s="79"/>
      <c r="L72" s="78"/>
    </row>
    <row r="73" spans="1:93" x14ac:dyDescent="0.2">
      <c r="A73" s="83" t="s">
        <v>166</v>
      </c>
      <c r="B73" s="78" t="s">
        <v>167</v>
      </c>
      <c r="C73" s="84">
        <f>3.5%</f>
        <v>3.5000000000000003E-2</v>
      </c>
      <c r="D73" s="43"/>
      <c r="E73" s="78"/>
      <c r="F73" s="78"/>
      <c r="G73" s="78"/>
      <c r="H73" s="78"/>
      <c r="I73" s="78"/>
      <c r="J73" s="78"/>
      <c r="K73" s="79"/>
      <c r="L73" s="78"/>
    </row>
    <row r="74" spans="1:93" x14ac:dyDescent="0.2">
      <c r="A74" s="83" t="s">
        <v>168</v>
      </c>
      <c r="B74" s="78" t="s">
        <v>122</v>
      </c>
      <c r="C74" s="84">
        <v>2.92E-2</v>
      </c>
      <c r="D74" s="43"/>
      <c r="E74" s="78"/>
      <c r="F74" s="78"/>
      <c r="G74" s="78"/>
      <c r="H74" s="78"/>
      <c r="I74" s="78"/>
      <c r="J74" s="78"/>
      <c r="K74" s="79"/>
      <c r="L74" s="78"/>
    </row>
    <row r="75" spans="1:93" x14ac:dyDescent="0.2">
      <c r="A75" s="83" t="s">
        <v>169</v>
      </c>
      <c r="B75" s="78" t="s">
        <v>170</v>
      </c>
      <c r="C75" s="85">
        <v>5</v>
      </c>
      <c r="D75" s="43"/>
      <c r="E75" s="78"/>
      <c r="F75" s="78"/>
      <c r="G75" s="78"/>
      <c r="H75" s="78"/>
      <c r="I75" s="78"/>
      <c r="J75" s="78"/>
      <c r="K75" s="79"/>
      <c r="L75" s="78"/>
    </row>
    <row r="76" spans="1:93" x14ac:dyDescent="0.2">
      <c r="A76" s="83" t="s">
        <v>171</v>
      </c>
      <c r="B76" s="78" t="s">
        <v>172</v>
      </c>
      <c r="C76" s="86">
        <v>1000</v>
      </c>
      <c r="D76" s="43"/>
      <c r="E76" s="78"/>
      <c r="F76" s="78"/>
      <c r="G76" s="78"/>
      <c r="H76" s="78"/>
      <c r="I76" s="78"/>
      <c r="J76" s="78"/>
      <c r="K76" s="79"/>
      <c r="L76" s="78"/>
    </row>
    <row r="77" spans="1:93" x14ac:dyDescent="0.2">
      <c r="A77" s="87" t="s">
        <v>173</v>
      </c>
      <c r="B77" s="88" t="s">
        <v>174</v>
      </c>
      <c r="C77" s="89">
        <f>1/C75</f>
        <v>0.2</v>
      </c>
      <c r="D77" s="43"/>
      <c r="E77" s="78"/>
      <c r="F77" s="78"/>
      <c r="G77" s="78"/>
      <c r="H77" s="78"/>
      <c r="I77" s="78"/>
      <c r="J77" s="78"/>
      <c r="K77" s="79"/>
      <c r="L77" s="78"/>
    </row>
    <row r="78" spans="1:93" x14ac:dyDescent="0.2">
      <c r="A78" s="79"/>
      <c r="B78" s="78"/>
      <c r="C78" s="78"/>
      <c r="D78" s="78"/>
      <c r="E78" s="78"/>
      <c r="F78" s="78"/>
      <c r="G78" s="78"/>
      <c r="H78" s="78"/>
      <c r="I78" s="78"/>
      <c r="J78" s="78"/>
      <c r="K78" s="79"/>
      <c r="L78" s="78"/>
    </row>
    <row r="79" spans="1:93" ht="15" thickBot="1" x14ac:dyDescent="0.25">
      <c r="A79" s="79"/>
      <c r="B79" s="78"/>
      <c r="C79" s="78"/>
      <c r="D79" s="90">
        <v>1</v>
      </c>
      <c r="E79" s="90">
        <v>2</v>
      </c>
      <c r="F79" s="90">
        <v>3</v>
      </c>
      <c r="G79" s="90">
        <v>4</v>
      </c>
      <c r="H79" s="90">
        <v>5</v>
      </c>
      <c r="J79" s="78"/>
      <c r="K79" s="79"/>
      <c r="L79" s="78"/>
    </row>
    <row r="80" spans="1:93" x14ac:dyDescent="0.2">
      <c r="A80" s="91"/>
      <c r="B80" s="92"/>
      <c r="C80" s="92"/>
      <c r="D80" s="93" t="s">
        <v>175</v>
      </c>
      <c r="E80" s="93" t="s">
        <v>176</v>
      </c>
      <c r="F80" s="93" t="s">
        <v>177</v>
      </c>
      <c r="G80" s="93" t="s">
        <v>178</v>
      </c>
      <c r="H80" s="94" t="s">
        <v>179</v>
      </c>
      <c r="I80" s="78"/>
      <c r="J80" s="170" t="s">
        <v>180</v>
      </c>
      <c r="K80" s="171"/>
      <c r="L80" s="78"/>
    </row>
    <row r="81" spans="1:12" ht="15" thickBot="1" x14ac:dyDescent="0.25">
      <c r="A81" s="95" t="s">
        <v>181</v>
      </c>
      <c r="B81" s="96" t="s">
        <v>108</v>
      </c>
      <c r="C81" s="96"/>
      <c r="D81" s="97">
        <f>1/((1+$C$73)^(D79))</f>
        <v>0.96618357487922713</v>
      </c>
      <c r="E81" s="97">
        <f t="shared" ref="E81:H81" si="15">1/((1+$C$73)^(E79))</f>
        <v>0.93351070036640305</v>
      </c>
      <c r="F81" s="97">
        <f t="shared" si="15"/>
        <v>0.90194270566802237</v>
      </c>
      <c r="G81" s="97">
        <f t="shared" si="15"/>
        <v>0.87144222769857238</v>
      </c>
      <c r="H81" s="97">
        <f t="shared" si="15"/>
        <v>0.84197316685852419</v>
      </c>
      <c r="I81" s="78"/>
      <c r="J81" s="172" t="s">
        <v>182</v>
      </c>
      <c r="K81" s="173"/>
      <c r="L81" s="78"/>
    </row>
    <row r="82" spans="1:12" ht="15" thickBot="1" x14ac:dyDescent="0.25">
      <c r="A82" s="79"/>
      <c r="B82" s="78"/>
      <c r="C82" s="78"/>
      <c r="D82" s="78"/>
      <c r="E82" s="78"/>
      <c r="F82" s="78"/>
      <c r="G82" s="78"/>
      <c r="H82" s="78"/>
      <c r="I82" s="78"/>
      <c r="J82" s="98"/>
      <c r="K82" s="99"/>
      <c r="L82" s="78"/>
    </row>
    <row r="83" spans="1:12" x14ac:dyDescent="0.2">
      <c r="A83" s="100" t="s">
        <v>183</v>
      </c>
      <c r="B83" s="101"/>
      <c r="C83" s="101"/>
      <c r="D83" s="102"/>
      <c r="E83" s="102"/>
      <c r="F83" s="102"/>
      <c r="G83" s="102"/>
      <c r="H83" s="103"/>
      <c r="I83" s="78"/>
      <c r="J83" s="98"/>
      <c r="K83" s="99"/>
      <c r="L83" s="78"/>
    </row>
    <row r="84" spans="1:12" x14ac:dyDescent="0.2">
      <c r="A84" s="104"/>
      <c r="B84" s="105"/>
      <c r="C84" s="106" t="s">
        <v>184</v>
      </c>
      <c r="D84" s="107" t="s">
        <v>175</v>
      </c>
      <c r="E84" s="107" t="s">
        <v>176</v>
      </c>
      <c r="F84" s="107" t="s">
        <v>177</v>
      </c>
      <c r="G84" s="107" t="s">
        <v>178</v>
      </c>
      <c r="H84" s="108" t="s">
        <v>179</v>
      </c>
      <c r="I84" s="78"/>
      <c r="J84" s="98"/>
      <c r="K84" s="99"/>
      <c r="L84" s="78"/>
    </row>
    <row r="85" spans="1:12" x14ac:dyDescent="0.2">
      <c r="A85" s="98" t="s">
        <v>185</v>
      </c>
      <c r="B85" s="78" t="s">
        <v>117</v>
      </c>
      <c r="C85" s="109" t="s">
        <v>186</v>
      </c>
      <c r="D85" s="110">
        <f>C76</f>
        <v>1000</v>
      </c>
      <c r="E85" s="110">
        <f>D87</f>
        <v>800</v>
      </c>
      <c r="F85" s="110">
        <f>E87</f>
        <v>600</v>
      </c>
      <c r="G85" s="110">
        <f>F87</f>
        <v>400</v>
      </c>
      <c r="H85" s="111">
        <f>G87</f>
        <v>200</v>
      </c>
      <c r="I85" s="78"/>
      <c r="J85" s="174" t="s">
        <v>187</v>
      </c>
      <c r="K85" s="175"/>
      <c r="L85" s="78"/>
    </row>
    <row r="86" spans="1:12" x14ac:dyDescent="0.2">
      <c r="A86" s="98" t="s">
        <v>188</v>
      </c>
      <c r="B86" s="78" t="s">
        <v>119</v>
      </c>
      <c r="C86" s="109" t="s">
        <v>186</v>
      </c>
      <c r="D86" s="110">
        <f>$D$85*$C$77</f>
        <v>200</v>
      </c>
      <c r="E86" s="110">
        <f>$D$85*$C$77</f>
        <v>200</v>
      </c>
      <c r="F86" s="110">
        <f>$D$85*$C$77</f>
        <v>200</v>
      </c>
      <c r="G86" s="110">
        <f>$D$85*$C$77</f>
        <v>200</v>
      </c>
      <c r="H86" s="111">
        <f>$D$85*$C$77</f>
        <v>200</v>
      </c>
      <c r="I86" s="78"/>
      <c r="J86" s="176" t="s">
        <v>189</v>
      </c>
      <c r="K86" s="177"/>
      <c r="L86" s="78"/>
    </row>
    <row r="87" spans="1:12" x14ac:dyDescent="0.2">
      <c r="A87" s="98" t="s">
        <v>190</v>
      </c>
      <c r="B87" s="78" t="s">
        <v>120</v>
      </c>
      <c r="C87" s="109" t="s">
        <v>186</v>
      </c>
      <c r="D87" s="110">
        <f>D85-D86</f>
        <v>800</v>
      </c>
      <c r="E87" s="110">
        <f>E85-E86</f>
        <v>600</v>
      </c>
      <c r="F87" s="110">
        <f>F85-F86</f>
        <v>400</v>
      </c>
      <c r="G87" s="110">
        <f>G85-G86</f>
        <v>200</v>
      </c>
      <c r="H87" s="111">
        <f>H85-H86</f>
        <v>0</v>
      </c>
      <c r="I87" s="78"/>
      <c r="J87" s="145" t="s">
        <v>191</v>
      </c>
      <c r="K87" s="146"/>
      <c r="L87" s="78"/>
    </row>
    <row r="88" spans="1:12" x14ac:dyDescent="0.2">
      <c r="A88" s="98" t="s">
        <v>192</v>
      </c>
      <c r="B88" s="78" t="s">
        <v>121</v>
      </c>
      <c r="C88" s="109" t="s">
        <v>186</v>
      </c>
      <c r="D88" s="110">
        <f>AVERAGE(D85,D87)</f>
        <v>900</v>
      </c>
      <c r="E88" s="110">
        <f>AVERAGE(E85,E87)</f>
        <v>700</v>
      </c>
      <c r="F88" s="110">
        <f>AVERAGE(F85,F87)</f>
        <v>500</v>
      </c>
      <c r="G88" s="110">
        <f>AVERAGE(G85,G87)</f>
        <v>300</v>
      </c>
      <c r="H88" s="111">
        <f>AVERAGE(H85,H87)</f>
        <v>100</v>
      </c>
      <c r="I88" s="78"/>
      <c r="J88" s="145" t="s">
        <v>193</v>
      </c>
      <c r="K88" s="146"/>
      <c r="L88" s="78"/>
    </row>
    <row r="89" spans="1:12" x14ac:dyDescent="0.2">
      <c r="A89" s="98" t="s">
        <v>194</v>
      </c>
      <c r="B89" s="78" t="s">
        <v>106</v>
      </c>
      <c r="C89" s="109" t="s">
        <v>186</v>
      </c>
      <c r="D89" s="110">
        <f>(D88*($C$74))+D86</f>
        <v>226.28</v>
      </c>
      <c r="E89" s="110">
        <f>(E88*($C$74))+E86</f>
        <v>220.44</v>
      </c>
      <c r="F89" s="110">
        <f>(F88*($C$74))+F86</f>
        <v>214.6</v>
      </c>
      <c r="G89" s="110">
        <f>(G88*($C$74))+G86</f>
        <v>208.76</v>
      </c>
      <c r="H89" s="111">
        <f>(H88*($C$74))+H86</f>
        <v>202.92</v>
      </c>
      <c r="I89" s="78"/>
      <c r="J89" s="147" t="s">
        <v>195</v>
      </c>
      <c r="K89" s="148"/>
      <c r="L89" s="78"/>
    </row>
    <row r="90" spans="1:12" x14ac:dyDescent="0.2">
      <c r="A90" s="98" t="s">
        <v>196</v>
      </c>
      <c r="B90" s="78" t="s">
        <v>197</v>
      </c>
      <c r="C90" s="109" t="s">
        <v>186</v>
      </c>
      <c r="D90" s="110">
        <f>D89*D81</f>
        <v>218.62801932367151</v>
      </c>
      <c r="E90" s="110">
        <f>E89*E81</f>
        <v>205.78309878876988</v>
      </c>
      <c r="F90" s="110">
        <f>F89*F81</f>
        <v>193.55690463635759</v>
      </c>
      <c r="G90" s="110">
        <f>G89*G81</f>
        <v>181.92227945435397</v>
      </c>
      <c r="H90" s="111">
        <f>H89*H81</f>
        <v>170.85319501893173</v>
      </c>
      <c r="I90" s="78"/>
      <c r="J90" s="147" t="s">
        <v>198</v>
      </c>
      <c r="K90" s="148"/>
      <c r="L90" s="78"/>
    </row>
    <row r="91" spans="1:12" x14ac:dyDescent="0.2">
      <c r="A91" s="98"/>
      <c r="B91" s="78"/>
      <c r="C91" s="109"/>
      <c r="D91" s="110"/>
      <c r="E91" s="110"/>
      <c r="F91" s="110"/>
      <c r="G91" s="110"/>
      <c r="H91" s="111"/>
      <c r="I91" s="78"/>
      <c r="J91" s="98"/>
      <c r="K91" s="99"/>
      <c r="L91" s="78"/>
    </row>
    <row r="92" spans="1:12" x14ac:dyDescent="0.2">
      <c r="A92" s="98" t="s">
        <v>199</v>
      </c>
      <c r="B92" s="112" t="s">
        <v>200</v>
      </c>
      <c r="C92" s="113" t="s">
        <v>186</v>
      </c>
      <c r="D92" s="114">
        <f>SUM(D90:H90)</f>
        <v>970.74349722208467</v>
      </c>
      <c r="E92" s="110"/>
      <c r="F92" s="110"/>
      <c r="G92" s="110"/>
      <c r="H92" s="111"/>
      <c r="I92" s="78"/>
      <c r="J92" s="147" t="s">
        <v>201</v>
      </c>
      <c r="K92" s="148"/>
      <c r="L92" s="78"/>
    </row>
    <row r="93" spans="1:12" ht="15" thickBot="1" x14ac:dyDescent="0.25">
      <c r="A93" s="115"/>
      <c r="B93" s="96"/>
      <c r="C93" s="116"/>
      <c r="D93" s="96"/>
      <c r="E93" s="96"/>
      <c r="F93" s="96"/>
      <c r="G93" s="96"/>
      <c r="H93" s="117"/>
      <c r="I93" s="78"/>
      <c r="J93" s="95"/>
      <c r="K93" s="117"/>
      <c r="L93" s="78"/>
    </row>
    <row r="94" spans="1:12" x14ac:dyDescent="0.2">
      <c r="A94" s="79"/>
      <c r="B94" s="78"/>
      <c r="C94" s="78"/>
      <c r="D94" s="78"/>
      <c r="E94" s="78"/>
      <c r="F94" s="78"/>
      <c r="G94" s="78"/>
      <c r="H94" s="78"/>
      <c r="I94" s="78"/>
      <c r="J94" s="79"/>
      <c r="K94" s="78"/>
      <c r="L94" s="78"/>
    </row>
    <row r="95" spans="1:12" ht="15" thickBot="1" x14ac:dyDescent="0.25">
      <c r="A95" s="79"/>
      <c r="B95" s="78"/>
      <c r="C95" s="78"/>
      <c r="D95" s="78"/>
      <c r="E95" s="78"/>
      <c r="F95" s="78"/>
      <c r="G95" s="78"/>
      <c r="H95" s="78"/>
      <c r="I95" s="78"/>
      <c r="J95" s="79"/>
      <c r="K95" s="78"/>
      <c r="L95" s="78"/>
    </row>
    <row r="96" spans="1:12" x14ac:dyDescent="0.2">
      <c r="A96" s="149" t="s">
        <v>202</v>
      </c>
      <c r="B96" s="150"/>
      <c r="C96" s="150"/>
      <c r="D96" s="150"/>
      <c r="E96" s="150"/>
      <c r="F96" s="150"/>
      <c r="G96" s="150"/>
      <c r="H96" s="151"/>
      <c r="I96" s="78"/>
      <c r="J96" s="79"/>
      <c r="K96" s="78"/>
      <c r="L96" s="78"/>
    </row>
    <row r="97" spans="1:12" x14ac:dyDescent="0.2">
      <c r="A97" s="152"/>
      <c r="B97" s="153"/>
      <c r="C97" s="153"/>
      <c r="D97" s="153"/>
      <c r="E97" s="153"/>
      <c r="F97" s="153"/>
      <c r="G97" s="153"/>
      <c r="H97" s="154"/>
      <c r="J97" s="78"/>
      <c r="K97" s="79"/>
      <c r="L97" s="78"/>
    </row>
    <row r="98" spans="1:12" x14ac:dyDescent="0.2">
      <c r="A98" s="152"/>
      <c r="B98" s="153"/>
      <c r="C98" s="153"/>
      <c r="D98" s="153"/>
      <c r="E98" s="153"/>
      <c r="F98" s="153"/>
      <c r="G98" s="153"/>
      <c r="H98" s="154"/>
    </row>
    <row r="99" spans="1:12" x14ac:dyDescent="0.2">
      <c r="A99" s="152"/>
      <c r="B99" s="153"/>
      <c r="C99" s="153"/>
      <c r="D99" s="153"/>
      <c r="E99" s="153"/>
      <c r="F99" s="153"/>
      <c r="G99" s="153"/>
      <c r="H99" s="154"/>
    </row>
    <row r="100" spans="1:12" x14ac:dyDescent="0.2">
      <c r="A100" s="152"/>
      <c r="B100" s="153"/>
      <c r="C100" s="153"/>
      <c r="D100" s="153"/>
      <c r="E100" s="153"/>
      <c r="F100" s="153"/>
      <c r="G100" s="153"/>
      <c r="H100" s="154"/>
    </row>
    <row r="101" spans="1:12" x14ac:dyDescent="0.2">
      <c r="A101" s="152"/>
      <c r="B101" s="153"/>
      <c r="C101" s="153"/>
      <c r="D101" s="153"/>
      <c r="E101" s="153"/>
      <c r="F101" s="153"/>
      <c r="G101" s="153"/>
      <c r="H101" s="154"/>
    </row>
    <row r="102" spans="1:12" x14ac:dyDescent="0.2">
      <c r="A102" s="152"/>
      <c r="B102" s="153"/>
      <c r="C102" s="153"/>
      <c r="D102" s="153"/>
      <c r="E102" s="153"/>
      <c r="F102" s="153"/>
      <c r="G102" s="153"/>
      <c r="H102" s="154"/>
    </row>
    <row r="103" spans="1:12" x14ac:dyDescent="0.2">
      <c r="A103" s="152"/>
      <c r="B103" s="153"/>
      <c r="C103" s="153"/>
      <c r="D103" s="153"/>
      <c r="E103" s="153"/>
      <c r="F103" s="153"/>
      <c r="G103" s="153"/>
      <c r="H103" s="154"/>
    </row>
    <row r="104" spans="1:12" x14ac:dyDescent="0.2">
      <c r="A104" s="152"/>
      <c r="B104" s="153"/>
      <c r="C104" s="153"/>
      <c r="D104" s="153"/>
      <c r="E104" s="153"/>
      <c r="F104" s="153"/>
      <c r="G104" s="153"/>
      <c r="H104" s="154"/>
    </row>
    <row r="105" spans="1:12" x14ac:dyDescent="0.2">
      <c r="A105" s="152"/>
      <c r="B105" s="153"/>
      <c r="C105" s="153"/>
      <c r="D105" s="153"/>
      <c r="E105" s="153"/>
      <c r="F105" s="153"/>
      <c r="G105" s="153"/>
      <c r="H105" s="154"/>
    </row>
    <row r="106" spans="1:12" x14ac:dyDescent="0.2">
      <c r="A106" s="152"/>
      <c r="B106" s="153"/>
      <c r="C106" s="153"/>
      <c r="D106" s="153"/>
      <c r="E106" s="153"/>
      <c r="F106" s="153"/>
      <c r="G106" s="153"/>
      <c r="H106" s="154"/>
    </row>
    <row r="107" spans="1:12" x14ac:dyDescent="0.2">
      <c r="A107" s="152"/>
      <c r="B107" s="153"/>
      <c r="C107" s="153"/>
      <c r="D107" s="153"/>
      <c r="E107" s="153"/>
      <c r="F107" s="153"/>
      <c r="G107" s="153"/>
      <c r="H107" s="154"/>
    </row>
    <row r="108" spans="1:12" x14ac:dyDescent="0.2">
      <c r="A108" s="152"/>
      <c r="B108" s="153"/>
      <c r="C108" s="153"/>
      <c r="D108" s="153"/>
      <c r="E108" s="153"/>
      <c r="F108" s="153"/>
      <c r="G108" s="153"/>
      <c r="H108" s="154"/>
    </row>
    <row r="109" spans="1:12" x14ac:dyDescent="0.2">
      <c r="A109" s="152"/>
      <c r="B109" s="153"/>
      <c r="C109" s="153"/>
      <c r="D109" s="153"/>
      <c r="E109" s="153"/>
      <c r="F109" s="153"/>
      <c r="G109" s="153"/>
      <c r="H109" s="154"/>
    </row>
    <row r="110" spans="1:12" x14ac:dyDescent="0.2">
      <c r="A110" s="152"/>
      <c r="B110" s="153"/>
      <c r="C110" s="153"/>
      <c r="D110" s="153"/>
      <c r="E110" s="153"/>
      <c r="F110" s="153"/>
      <c r="G110" s="153"/>
      <c r="H110" s="154"/>
    </row>
    <row r="111" spans="1:12" x14ac:dyDescent="0.2">
      <c r="A111" s="152"/>
      <c r="B111" s="153"/>
      <c r="C111" s="153"/>
      <c r="D111" s="153"/>
      <c r="E111" s="153"/>
      <c r="F111" s="153"/>
      <c r="G111" s="153"/>
      <c r="H111" s="154"/>
    </row>
    <row r="112" spans="1:12"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x14ac:dyDescent="0.2">
      <c r="A119" s="152"/>
      <c r="B119" s="153"/>
      <c r="C119" s="153"/>
      <c r="D119" s="153"/>
      <c r="E119" s="153"/>
      <c r="F119" s="153"/>
      <c r="G119" s="153"/>
      <c r="H119" s="154"/>
    </row>
    <row r="120" spans="1:8" ht="15" thickBot="1" x14ac:dyDescent="0.25">
      <c r="A120" s="155"/>
      <c r="B120" s="156"/>
      <c r="C120" s="156"/>
      <c r="D120" s="156"/>
      <c r="E120" s="156"/>
      <c r="F120" s="156"/>
      <c r="G120" s="156"/>
      <c r="H120" s="157"/>
    </row>
  </sheetData>
  <mergeCells count="17">
    <mergeCell ref="J87:K87"/>
    <mergeCell ref="A5:B5"/>
    <mergeCell ref="A7:A15"/>
    <mergeCell ref="H15:L15"/>
    <mergeCell ref="H17:L17"/>
    <mergeCell ref="A28:B28"/>
    <mergeCell ref="A30:A66"/>
    <mergeCell ref="A71:B71"/>
    <mergeCell ref="J80:K80"/>
    <mergeCell ref="J81:K81"/>
    <mergeCell ref="J85:K85"/>
    <mergeCell ref="J86:K86"/>
    <mergeCell ref="J88:K88"/>
    <mergeCell ref="J89:K89"/>
    <mergeCell ref="J90:K90"/>
    <mergeCell ref="J92:K92"/>
    <mergeCell ref="A96:H120"/>
  </mergeCells>
  <dataValidations count="4">
    <dataValidation type="list" allowBlank="1" showInputMessage="1" showErrorMessage="1" sqref="E64:E66 D30:D66 D12:D13 D27:D28" xr:uid="{6C88B200-8C9D-43F3-AE39-082CF96E27CF}">
      <formula1>Variables</formula1>
    </dataValidation>
    <dataValidation type="list" allowBlank="1" showInputMessage="1" showErrorMessage="1" sqref="G30:G64 G12:G13 G27:G28" xr:uid="{9AE117B2-FF50-4877-B611-A9301EBE6EDD}">
      <formula1>"Fixed,Variable"</formula1>
    </dataValidation>
    <dataValidation type="list" allowBlank="1" showInputMessage="1" showErrorMessage="1" sqref="E32:F46" xr:uid="{BABF6E42-9889-4388-AC0D-B2C2089A8B29}">
      <formula1>INDIRECT(IFERROR(RIGHT($B32,LEN($B32)-FIND(" ",$B32)),$B32)&amp;"Subs")</formula1>
    </dataValidation>
    <dataValidation type="list" allowBlank="1" showInputMessage="1" showErrorMessage="1" sqref="E30:F31" xr:uid="{73302AEB-EA4F-4B43-AF44-D564415F87A1}">
      <formula1>INDIRECT(IFERROR(RIGHT(#REF!,LEN(#REF!)-FIND(" ",#REF!)),#REF!)&amp;"Subs")</formula1>
    </dataValidation>
  </dataValidations>
  <hyperlinks>
    <hyperlink ref="F3" location="'TITLE PAGE'!A1" display="Back to title page" xr:uid="{5B4B35B3-3AD6-48B5-BD25-2B7DF4CBAA0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8656E-C82E-4350-A8BE-4C88E1258441}">
  <sheetPr codeName="Sheet19"/>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280</v>
      </c>
      <c r="C8" t="s">
        <v>281</v>
      </c>
      <c r="D8" s="27" t="s">
        <v>104</v>
      </c>
      <c r="E8" s="28"/>
      <c r="G8" s="29" t="s">
        <v>105</v>
      </c>
      <c r="H8" s="30"/>
      <c r="I8" s="31"/>
      <c r="J8" s="31"/>
      <c r="K8" s="31"/>
      <c r="L8" s="31"/>
      <c r="M8" s="31"/>
      <c r="N8" s="118">
        <f>'[4]EA Tables'!$G$35/1000000</f>
        <v>6.1035375543812764E-4</v>
      </c>
      <c r="O8" s="118">
        <f>'[4]EA Tables'!$G$35/1000000</f>
        <v>6.1035375543812764E-4</v>
      </c>
      <c r="P8" s="118">
        <f>'[4]EA Tables'!$G$35/1000000</f>
        <v>6.1035375543812764E-4</v>
      </c>
      <c r="Q8" s="118">
        <f>'[4]EA Tables'!$G$35/1000000</f>
        <v>6.1035375543812764E-4</v>
      </c>
      <c r="R8" s="118">
        <f>'[4]EA Tables'!$G$35/1000000</f>
        <v>6.1035375543812764E-4</v>
      </c>
      <c r="S8" s="118">
        <f>'[4]EA Tables'!$M$35/1000000</f>
        <v>5.7253153750470864E-4</v>
      </c>
      <c r="T8" s="118">
        <f>'[4]EA Tables'!$M$35/1000000</f>
        <v>5.7253153750470864E-4</v>
      </c>
      <c r="U8" s="118">
        <f>'[4]EA Tables'!$M$35/1000000</f>
        <v>5.7253153750470864E-4</v>
      </c>
      <c r="V8" s="118">
        <f>'[4]EA Tables'!$M$35/1000000</f>
        <v>5.7253153750470864E-4</v>
      </c>
      <c r="W8" s="118">
        <f>'[4]EA Tables'!$M$35/1000000</f>
        <v>5.7253153750470864E-4</v>
      </c>
      <c r="X8" s="118">
        <f>'[4]EA Tables'!$S$35/1000000</f>
        <v>1.0274696639482747E-3</v>
      </c>
      <c r="Y8" s="118">
        <f>'[4]EA Tables'!$S$35/1000000</f>
        <v>1.0274696639482747E-3</v>
      </c>
      <c r="Z8" s="118">
        <f>'[4]EA Tables'!$S$35/1000000</f>
        <v>1.0274696639482747E-3</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5.8971377337017168E-4</v>
      </c>
      <c r="O14" s="41">
        <f t="shared" ref="O14:BZ14" si="3">IF((O8+O9)*O11&lt;&gt;0,(O8+O9)*O11,"")</f>
        <v>5.8971377337017168E-4</v>
      </c>
      <c r="P14" s="41">
        <f t="shared" si="3"/>
        <v>5.8971377337017168E-4</v>
      </c>
      <c r="Q14" s="41">
        <f t="shared" si="3"/>
        <v>5.8971377337017168E-4</v>
      </c>
      <c r="R14" s="41">
        <f>IF((R8+R9)*R11&lt;&gt;0,(R8+R9)*R11,"")</f>
        <v>5.8971377337017168E-4</v>
      </c>
      <c r="S14" s="41">
        <f t="shared" si="3"/>
        <v>5.5317056763739972E-4</v>
      </c>
      <c r="T14" s="41">
        <f t="shared" si="3"/>
        <v>5.5317056763739972E-4</v>
      </c>
      <c r="U14" s="41">
        <f>IF((U8+U9)*U11&lt;&gt;0,(U8+U9)*U11,"")</f>
        <v>5.5317056763739972E-4</v>
      </c>
      <c r="V14" s="41">
        <f t="shared" si="3"/>
        <v>5.5317056763739972E-4</v>
      </c>
      <c r="W14" s="41">
        <f t="shared" si="3"/>
        <v>5.5317056763739972E-4</v>
      </c>
      <c r="X14" s="41">
        <f t="shared" si="3"/>
        <v>9.9272431299350216E-4</v>
      </c>
      <c r="Y14" s="41">
        <f t="shared" si="3"/>
        <v>9.9272431299350216E-4</v>
      </c>
      <c r="Z14" s="41">
        <f t="shared" si="3"/>
        <v>9.9272431299350216E-4</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8.6925946440183609E-3</v>
      </c>
      <c r="I15" s="164"/>
      <c r="J15" s="164"/>
      <c r="K15" s="164"/>
      <c r="L15" s="165"/>
    </row>
    <row r="16" spans="1:93" s="43" customFormat="1" ht="15.75" thickBot="1" x14ac:dyDescent="0.25">
      <c r="A16" s="44"/>
      <c r="B16" s="45"/>
      <c r="C16" s="45"/>
      <c r="D16" s="46"/>
      <c r="E16" s="45"/>
      <c r="F16" s="45"/>
      <c r="G16" s="45"/>
      <c r="H16" s="47">
        <f>H15</f>
        <v>8.6925946440183609E-3</v>
      </c>
      <c r="I16" s="48"/>
    </row>
    <row r="17" spans="1:93" s="43" customFormat="1" ht="15.75" thickBot="1" x14ac:dyDescent="0.25">
      <c r="A17" s="44"/>
      <c r="B17" s="45"/>
      <c r="C17" s="45"/>
      <c r="D17" s="46"/>
      <c r="E17" s="45"/>
      <c r="F17" s="45"/>
      <c r="G17" s="45"/>
      <c r="H17" s="163">
        <f>IF(SUM($M$14:$AL$14)&lt;&gt;0,SUM($M$14:$AL$14),"")</f>
        <v>8.6925946440183609E-3</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8.6925946440183609E-3</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95066361-FCD8-4C15-B46F-CF6A66FFC099}">
      <formula1>INDIRECT(IFERROR(RIGHT(#REF!,LEN(#REF!)-FIND(" ",#REF!)),#REF!)&amp;"Subs")</formula1>
    </dataValidation>
    <dataValidation type="list" allowBlank="1" showInputMessage="1" showErrorMessage="1" sqref="E31:F45" xr:uid="{49FE176B-C22D-44FB-84EF-9177F26A574D}">
      <formula1>INDIRECT(IFERROR(RIGHT($B31,LEN($B31)-FIND(" ",$B31)),$B31)&amp;"Subs")</formula1>
    </dataValidation>
    <dataValidation type="list" allowBlank="1" showInputMessage="1" showErrorMessage="1" sqref="G29:G63 G12:G13 G16:G18 G25:G27" xr:uid="{F511D72D-A562-4785-A4BA-0BDC12DFA17C}">
      <formula1>"Fixed,Variable"</formula1>
    </dataValidation>
    <dataValidation type="list" allowBlank="1" showInputMessage="1" showErrorMessage="1" sqref="E63:E65 D29:D65 D12:D13 D16:D27" xr:uid="{FB2CBE1F-0152-4683-AC93-0C98A84B825D}">
      <formula1>Variables</formula1>
    </dataValidation>
  </dataValidations>
  <hyperlinks>
    <hyperlink ref="F3" location="'TITLE PAGE'!A1" display="Back to title page" xr:uid="{323A3BD5-5207-48D7-A935-9B817D37E815}"/>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47948-87EE-461B-B51D-E658B3D95B09}">
  <sheetPr codeName="Sheet20"/>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282</v>
      </c>
      <c r="C8" t="s">
        <v>283</v>
      </c>
      <c r="D8" s="27" t="s">
        <v>104</v>
      </c>
      <c r="E8" s="28"/>
      <c r="G8" s="29" t="s">
        <v>105</v>
      </c>
      <c r="H8" s="30"/>
      <c r="I8" s="31"/>
      <c r="J8" s="31"/>
      <c r="K8" s="31"/>
      <c r="L8" s="31"/>
      <c r="M8" s="31"/>
      <c r="N8" s="118">
        <f>'[4]EA Tables'!$G$36/1000000</f>
        <v>7.1415083333570394E-3</v>
      </c>
      <c r="O8" s="118">
        <f>'[4]EA Tables'!$G$36/1000000</f>
        <v>7.1415083333570394E-3</v>
      </c>
      <c r="P8" s="118">
        <f>'[4]EA Tables'!$G$36/1000000</f>
        <v>7.1415083333570394E-3</v>
      </c>
      <c r="Q8" s="118">
        <f>'[4]EA Tables'!$G$36/1000000</f>
        <v>7.1415083333570394E-3</v>
      </c>
      <c r="R8" s="118">
        <f>'[4]EA Tables'!$G$36/1000000</f>
        <v>7.1415083333570394E-3</v>
      </c>
      <c r="S8" s="118">
        <f>'[4]EA Tables'!$M$36/1000000</f>
        <v>6.6989654929944572E-3</v>
      </c>
      <c r="T8" s="118">
        <f>'[4]EA Tables'!$M$36/1000000</f>
        <v>6.6989654929944572E-3</v>
      </c>
      <c r="U8" s="118">
        <f>'[4]EA Tables'!$M$36/1000000</f>
        <v>6.6989654929944572E-3</v>
      </c>
      <c r="V8" s="118">
        <f>'[4]EA Tables'!$M$36/1000000</f>
        <v>6.6989654929944572E-3</v>
      </c>
      <c r="W8" s="118">
        <f>'[4]EA Tables'!$M$36/1000000</f>
        <v>6.6989654929944572E-3</v>
      </c>
      <c r="X8" s="118">
        <f>'[4]EA Tables'!$S$36/1000000</f>
        <v>1.2022016907376908E-2</v>
      </c>
      <c r="Y8" s="118">
        <f>'[4]EA Tables'!$S$36/1000000</f>
        <v>1.2022016907376908E-2</v>
      </c>
      <c r="Z8" s="118">
        <f>'[4]EA Tables'!$S$36/1000000</f>
        <v>1.2022016907376908E-2</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6.9000080515526953E-3</v>
      </c>
      <c r="O14" s="41">
        <f t="shared" ref="O14:BZ14" si="3">IF((O8+O9)*O11&lt;&gt;0,(O8+O9)*O11,"")</f>
        <v>6.9000080515526953E-3</v>
      </c>
      <c r="P14" s="41">
        <f t="shared" si="3"/>
        <v>6.9000080515526953E-3</v>
      </c>
      <c r="Q14" s="41">
        <f t="shared" si="3"/>
        <v>6.9000080515526953E-3</v>
      </c>
      <c r="R14" s="41">
        <f>IF((R8+R9)*R11&lt;&gt;0,(R8+R9)*R11,"")</f>
        <v>6.9000080515526953E-3</v>
      </c>
      <c r="S14" s="41">
        <f t="shared" si="3"/>
        <v>6.4724304280139684E-3</v>
      </c>
      <c r="T14" s="41">
        <f t="shared" si="3"/>
        <v>6.4724304280139684E-3</v>
      </c>
      <c r="U14" s="41">
        <f>IF((U8+U9)*U11&lt;&gt;0,(U8+U9)*U11,"")</f>
        <v>6.4724304280139684E-3</v>
      </c>
      <c r="V14" s="41">
        <f t="shared" si="3"/>
        <v>6.4724304280139684E-3</v>
      </c>
      <c r="W14" s="41">
        <f t="shared" si="3"/>
        <v>6.4724304280139684E-3</v>
      </c>
      <c r="X14" s="41">
        <f t="shared" si="3"/>
        <v>1.161547527282793E-2</v>
      </c>
      <c r="Y14" s="41">
        <f t="shared" si="3"/>
        <v>1.161547527282793E-2</v>
      </c>
      <c r="Z14" s="41">
        <f t="shared" si="3"/>
        <v>1.161547527282793E-2</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0.10170861821631709</v>
      </c>
      <c r="I15" s="164"/>
      <c r="J15" s="164"/>
      <c r="K15" s="164"/>
      <c r="L15" s="165"/>
    </row>
    <row r="16" spans="1:93" s="43" customFormat="1" ht="15.75" thickBot="1" x14ac:dyDescent="0.25">
      <c r="A16" s="44"/>
      <c r="B16" s="45"/>
      <c r="C16" s="45"/>
      <c r="D16" s="46"/>
      <c r="E16" s="45"/>
      <c r="F16" s="45"/>
      <c r="G16" s="45"/>
      <c r="H16" s="47">
        <f>H15</f>
        <v>0.10170861821631709</v>
      </c>
      <c r="I16" s="48"/>
    </row>
    <row r="17" spans="1:93" s="43" customFormat="1" ht="15.75" thickBot="1" x14ac:dyDescent="0.25">
      <c r="A17" s="44"/>
      <c r="B17" s="45"/>
      <c r="C17" s="45"/>
      <c r="D17" s="46"/>
      <c r="E17" s="45"/>
      <c r="F17" s="45"/>
      <c r="G17" s="45"/>
      <c r="H17" s="163">
        <f>IF(SUM($M$14:$AL$14)&lt;&gt;0,SUM($M$14:$AL$14),"")</f>
        <v>0.10170861821631709</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0.10170861821631709</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9F4C17D6-5080-48CC-83F2-CE3AAFC8A01D}">
      <formula1>Variables</formula1>
    </dataValidation>
    <dataValidation type="list" allowBlank="1" showInputMessage="1" showErrorMessage="1" sqref="G29:G63 G12:G13 G16:G18 G25:G27" xr:uid="{AEFC320B-C26B-4A9C-B8F4-30AC2167E1A4}">
      <formula1>"Fixed,Variable"</formula1>
    </dataValidation>
    <dataValidation type="list" allowBlank="1" showInputMessage="1" showErrorMessage="1" sqref="E31:F45" xr:uid="{4F1786C2-F265-4662-ACC7-D3E9A79F9F13}">
      <formula1>INDIRECT(IFERROR(RIGHT($B31,LEN($B31)-FIND(" ",$B31)),$B31)&amp;"Subs")</formula1>
    </dataValidation>
    <dataValidation type="list" allowBlank="1" showInputMessage="1" showErrorMessage="1" sqref="E29:F30" xr:uid="{4CFD6357-028A-4868-90F0-E6BCE69709F9}">
      <formula1>INDIRECT(IFERROR(RIGHT(#REF!,LEN(#REF!)-FIND(" ",#REF!)),#REF!)&amp;"Subs")</formula1>
    </dataValidation>
  </dataValidations>
  <hyperlinks>
    <hyperlink ref="F3" location="'TITLE PAGE'!A1" display="Back to title page" xr:uid="{F184B73B-561E-456D-AA2D-25D22A13E716}"/>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A4D5F-8485-4F9D-9B08-DE623C3C4B0C}">
  <sheetPr codeName="Sheet21"/>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284</v>
      </c>
      <c r="C8" t="s">
        <v>285</v>
      </c>
      <c r="D8" s="27" t="s">
        <v>104</v>
      </c>
      <c r="E8" s="28"/>
      <c r="G8" s="29" t="s">
        <v>105</v>
      </c>
      <c r="H8" s="30"/>
      <c r="I8" s="31"/>
      <c r="J8" s="31"/>
      <c r="K8" s="31"/>
      <c r="L8" s="31"/>
      <c r="M8" s="31"/>
      <c r="N8" s="118">
        <f>'[4]EA Tables'!$G$37/1000000</f>
        <v>7.9525002576568346E-3</v>
      </c>
      <c r="O8" s="118">
        <f>'[4]EA Tables'!$G$37/1000000</f>
        <v>7.9525002576568346E-3</v>
      </c>
      <c r="P8" s="118">
        <f>'[4]EA Tables'!$G$37/1000000</f>
        <v>7.9525002576568346E-3</v>
      </c>
      <c r="Q8" s="118">
        <f>'[4]EA Tables'!$G$37/1000000</f>
        <v>7.9525002576568346E-3</v>
      </c>
      <c r="R8" s="118">
        <f>'[4]EA Tables'!$G$37/1000000</f>
        <v>7.9525002576568346E-3</v>
      </c>
      <c r="S8" s="118">
        <f>'[4]EA Tables'!$M$37/1000000</f>
        <v>2.4865673712204037E-2</v>
      </c>
      <c r="T8" s="118">
        <f>'[4]EA Tables'!$M$37/1000000</f>
        <v>2.4865673712204037E-2</v>
      </c>
      <c r="U8" s="118">
        <f>'[4]EA Tables'!$M$37/1000000</f>
        <v>2.4865673712204037E-2</v>
      </c>
      <c r="V8" s="118">
        <f>'[4]EA Tables'!$M$37/1000000</f>
        <v>2.4865673712204037E-2</v>
      </c>
      <c r="W8" s="118">
        <f>'[4]EA Tables'!$M$37/1000000</f>
        <v>2.4865673712204037E-2</v>
      </c>
      <c r="X8" s="118">
        <f>'[4]EA Tables'!$S$37/1000000</f>
        <v>5.3548963659069589E-3</v>
      </c>
      <c r="Y8" s="118">
        <f>'[4]EA Tables'!$S$37/1000000</f>
        <v>5.3548963659069589E-3</v>
      </c>
      <c r="Z8" s="118">
        <f>'[4]EA Tables'!$S$37/1000000</f>
        <v>5.3548963659069589E-3</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7.6835751281708557E-3</v>
      </c>
      <c r="O14" s="41">
        <f t="shared" ref="O14:BZ14" si="3">IF((O8+O9)*O11&lt;&gt;0,(O8+O9)*O11,"")</f>
        <v>7.6835751281708557E-3</v>
      </c>
      <c r="P14" s="41">
        <f t="shared" si="3"/>
        <v>7.6835751281708557E-3</v>
      </c>
      <c r="Q14" s="41">
        <f t="shared" si="3"/>
        <v>7.6835751281708557E-3</v>
      </c>
      <c r="R14" s="41">
        <f>IF((R8+R9)*R11&lt;&gt;0,(R8+R9)*R11,"")</f>
        <v>7.6835751281708557E-3</v>
      </c>
      <c r="S14" s="41">
        <f t="shared" si="3"/>
        <v>2.4024805519037719E-2</v>
      </c>
      <c r="T14" s="41">
        <f t="shared" si="3"/>
        <v>2.4024805519037719E-2</v>
      </c>
      <c r="U14" s="41">
        <f>IF((U8+U9)*U11&lt;&gt;0,(U8+U9)*U11,"")</f>
        <v>2.4024805519037719E-2</v>
      </c>
      <c r="V14" s="41">
        <f t="shared" si="3"/>
        <v>2.4024805519037719E-2</v>
      </c>
      <c r="W14" s="41">
        <f t="shared" si="3"/>
        <v>2.4024805519037719E-2</v>
      </c>
      <c r="X14" s="41">
        <f t="shared" si="3"/>
        <v>5.173812913919767E-3</v>
      </c>
      <c r="Y14" s="41">
        <f t="shared" si="3"/>
        <v>5.173812913919767E-3</v>
      </c>
      <c r="Z14" s="41">
        <f t="shared" si="3"/>
        <v>5.173812913919767E-3</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0.17406334197780218</v>
      </c>
      <c r="I15" s="164"/>
      <c r="J15" s="164"/>
      <c r="K15" s="164"/>
      <c r="L15" s="165"/>
    </row>
    <row r="16" spans="1:93" s="43" customFormat="1" ht="15.75" thickBot="1" x14ac:dyDescent="0.25">
      <c r="A16" s="44"/>
      <c r="B16" s="45"/>
      <c r="C16" s="45"/>
      <c r="D16" s="46"/>
      <c r="E16" s="45"/>
      <c r="F16" s="45"/>
      <c r="G16" s="45"/>
      <c r="H16" s="47">
        <f>H15</f>
        <v>0.17406334197780218</v>
      </c>
      <c r="I16" s="48"/>
    </row>
    <row r="17" spans="1:93" s="43" customFormat="1" ht="15.75" thickBot="1" x14ac:dyDescent="0.25">
      <c r="A17" s="44"/>
      <c r="B17" s="45"/>
      <c r="C17" s="45"/>
      <c r="D17" s="46"/>
      <c r="E17" s="45"/>
      <c r="F17" s="45"/>
      <c r="G17" s="45"/>
      <c r="H17" s="163">
        <f>IF(SUM($M$14:$AL$14)&lt;&gt;0,SUM($M$14:$AL$14),"")</f>
        <v>0.17406334197780218</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0.17406334197780218</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62AD76BD-55EE-4810-9E9E-D50CAC5D0CC7}">
      <formula1>INDIRECT(IFERROR(RIGHT(#REF!,LEN(#REF!)-FIND(" ",#REF!)),#REF!)&amp;"Subs")</formula1>
    </dataValidation>
    <dataValidation type="list" allowBlank="1" showInputMessage="1" showErrorMessage="1" sqref="E31:F45" xr:uid="{4F6A5855-9272-47F7-9FC4-BF12FE6B1B53}">
      <formula1>INDIRECT(IFERROR(RIGHT($B31,LEN($B31)-FIND(" ",$B31)),$B31)&amp;"Subs")</formula1>
    </dataValidation>
    <dataValidation type="list" allowBlank="1" showInputMessage="1" showErrorMessage="1" sqref="G29:G63 G12:G13 G16:G18 G25:G27" xr:uid="{FB522B2D-EAB5-478F-8829-1A42A2AD1A5E}">
      <formula1>"Fixed,Variable"</formula1>
    </dataValidation>
    <dataValidation type="list" allowBlank="1" showInputMessage="1" showErrorMessage="1" sqref="E63:E65 D29:D65 D12:D13 D16:D27" xr:uid="{E0DA2D97-9C49-4BDD-BD62-6CC712CCEB0C}">
      <formula1>Variables</formula1>
    </dataValidation>
  </dataValidations>
  <hyperlinks>
    <hyperlink ref="F3" location="'TITLE PAGE'!A1" display="Back to title page" xr:uid="{72E52EE4-873E-48DC-901A-2B919748BF54}"/>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6911F-E35C-46F7-9B5E-D68373D07B3E}">
  <sheetPr codeName="Sheet22"/>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286</v>
      </c>
      <c r="C8" t="s">
        <v>287</v>
      </c>
      <c r="D8" s="27" t="s">
        <v>104</v>
      </c>
      <c r="E8" s="28"/>
      <c r="G8" s="29" t="s">
        <v>105</v>
      </c>
      <c r="H8" s="30"/>
      <c r="I8" s="31"/>
      <c r="J8" s="31"/>
      <c r="K8" s="31"/>
      <c r="L8" s="31"/>
      <c r="M8" s="31"/>
      <c r="N8" s="118">
        <f>'[4]EA Tables'!$G$38/1000000</f>
        <v>7.6720444119317721E-2</v>
      </c>
      <c r="O8" s="118">
        <f>'[4]EA Tables'!$G$38/1000000</f>
        <v>7.6720444119317721E-2</v>
      </c>
      <c r="P8" s="118">
        <f>'[4]EA Tables'!$G$38/1000000</f>
        <v>7.6720444119317721E-2</v>
      </c>
      <c r="Q8" s="118">
        <f>'[4]EA Tables'!$G$38/1000000</f>
        <v>7.6720444119317721E-2</v>
      </c>
      <c r="R8" s="118">
        <f>'[4]EA Tables'!$G$38/1000000</f>
        <v>7.6720444119317721E-2</v>
      </c>
      <c r="S8" s="118">
        <f>'[4]EA Tables'!$M$38/1000000</f>
        <v>0.23988751571426339</v>
      </c>
      <c r="T8" s="118">
        <f>'[4]EA Tables'!$M$38/1000000</f>
        <v>0.23988751571426339</v>
      </c>
      <c r="U8" s="118">
        <f>'[4]EA Tables'!$M$38/1000000</f>
        <v>0.23988751571426339</v>
      </c>
      <c r="V8" s="118">
        <f>'[4]EA Tables'!$M$38/1000000</f>
        <v>0.23988751571426339</v>
      </c>
      <c r="W8" s="118">
        <f>'[4]EA Tables'!$M$38/1000000</f>
        <v>0.23988751571426339</v>
      </c>
      <c r="X8" s="118">
        <f>'[4]EA Tables'!$S$38/1000000</f>
        <v>5.1660485896840636E-2</v>
      </c>
      <c r="Y8" s="118">
        <f>'[4]EA Tables'!$S$38/1000000</f>
        <v>5.1660485896840636E-2</v>
      </c>
      <c r="Z8" s="118">
        <f>'[4]EA Tables'!$S$38/1000000</f>
        <v>5.1660485896840636E-2</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7.4126032965524377E-2</v>
      </c>
      <c r="O14" s="41">
        <f t="shared" ref="O14:BZ14" si="3">IF((O8+O9)*O11&lt;&gt;0,(O8+O9)*O11,"")</f>
        <v>7.4126032965524377E-2</v>
      </c>
      <c r="P14" s="41">
        <f t="shared" si="3"/>
        <v>7.4126032965524377E-2</v>
      </c>
      <c r="Q14" s="41">
        <f t="shared" si="3"/>
        <v>7.4126032965524377E-2</v>
      </c>
      <c r="R14" s="41">
        <f>IF((R8+R9)*R11&lt;&gt;0,(R8+R9)*R11,"")</f>
        <v>7.4126032965524377E-2</v>
      </c>
      <c r="S14" s="41">
        <f t="shared" si="3"/>
        <v>0.23177537750170377</v>
      </c>
      <c r="T14" s="41">
        <f t="shared" si="3"/>
        <v>0.23177537750170377</v>
      </c>
      <c r="U14" s="41">
        <f>IF((U8+U9)*U11&lt;&gt;0,(U8+U9)*U11,"")</f>
        <v>0.23177537750170377</v>
      </c>
      <c r="V14" s="41">
        <f t="shared" si="3"/>
        <v>0.23177537750170377</v>
      </c>
      <c r="W14" s="41">
        <f t="shared" si="3"/>
        <v>0.23177537750170377</v>
      </c>
      <c r="X14" s="41">
        <f t="shared" si="3"/>
        <v>4.991351294380738E-2</v>
      </c>
      <c r="Y14" s="41">
        <f t="shared" si="3"/>
        <v>4.991351294380738E-2</v>
      </c>
      <c r="Z14" s="41">
        <f t="shared" si="3"/>
        <v>4.991351294380738E-2</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1.6792475911675626</v>
      </c>
      <c r="I15" s="164"/>
      <c r="J15" s="164"/>
      <c r="K15" s="164"/>
      <c r="L15" s="165"/>
    </row>
    <row r="16" spans="1:93" s="43" customFormat="1" ht="15.75" thickBot="1" x14ac:dyDescent="0.25">
      <c r="A16" s="44"/>
      <c r="B16" s="45"/>
      <c r="C16" s="45"/>
      <c r="D16" s="46"/>
      <c r="E16" s="45"/>
      <c r="F16" s="45"/>
      <c r="G16" s="45"/>
      <c r="H16" s="47">
        <f>H15</f>
        <v>1.6792475911675626</v>
      </c>
      <c r="I16" s="48"/>
    </row>
    <row r="17" spans="1:93" s="43" customFormat="1" ht="15.75" thickBot="1" x14ac:dyDescent="0.25">
      <c r="A17" s="44"/>
      <c r="B17" s="45"/>
      <c r="C17" s="45"/>
      <c r="D17" s="46"/>
      <c r="E17" s="45"/>
      <c r="F17" s="45"/>
      <c r="G17" s="45"/>
      <c r="H17" s="163">
        <f>IF(SUM($M$14:$AL$14)&lt;&gt;0,SUM($M$14:$AL$14),"")</f>
        <v>1.6792475911675626</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1.6792475911675626</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0AE5ABC6-0E61-45FF-B561-2D4316C4EBB9}">
      <formula1>Variables</formula1>
    </dataValidation>
    <dataValidation type="list" allowBlank="1" showInputMessage="1" showErrorMessage="1" sqref="G29:G63 G12:G13 G16:G18 G25:G27" xr:uid="{4FA6323F-4BED-411B-8780-7151C243661F}">
      <formula1>"Fixed,Variable"</formula1>
    </dataValidation>
    <dataValidation type="list" allowBlank="1" showInputMessage="1" showErrorMessage="1" sqref="E31:F45" xr:uid="{27040DD9-0F21-46D1-B99B-E57B62F81C4C}">
      <formula1>INDIRECT(IFERROR(RIGHT($B31,LEN($B31)-FIND(" ",$B31)),$B31)&amp;"Subs")</formula1>
    </dataValidation>
    <dataValidation type="list" allowBlank="1" showInputMessage="1" showErrorMessage="1" sqref="E29:F30" xr:uid="{163B1D4E-C6CA-4CD9-BE21-947C892981A3}">
      <formula1>INDIRECT(IFERROR(RIGHT(#REF!,LEN(#REF!)-FIND(" ",#REF!)),#REF!)&amp;"Subs")</formula1>
    </dataValidation>
  </dataValidations>
  <hyperlinks>
    <hyperlink ref="F3" location="'TITLE PAGE'!A1" display="Back to title page" xr:uid="{215DDF21-98C4-4C54-BEE0-362425CC7983}"/>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ECA0B-7A7C-41D7-A05A-A2A9C7176E65}">
  <sheetPr codeName="Sheet23"/>
  <dimension ref="A2:CN119"/>
  <sheetViews>
    <sheetView zoomScale="70" zoomScaleNormal="70" workbookViewId="0">
      <selection sqref="A1:A1048576"/>
    </sheetView>
  </sheetViews>
  <sheetFormatPr defaultColWidth="10.7109375" defaultRowHeight="14.25" x14ac:dyDescent="0.2"/>
  <cols>
    <col min="1" max="3" width="18.42578125" style="2" customWidth="1"/>
    <col min="4" max="4" width="55.5703125" style="2" customWidth="1"/>
    <col min="5" max="5" width="18.5703125" style="2" customWidth="1"/>
    <col min="6" max="6" width="20.7109375" style="2" customWidth="1"/>
    <col min="7" max="7" width="10.7109375" style="2" customWidth="1"/>
    <col min="8" max="8" width="12.7109375" style="2" customWidth="1"/>
    <col min="9" max="9" width="9.7109375" style="2" customWidth="1"/>
    <col min="10" max="16384" width="10.7109375" style="2"/>
  </cols>
  <sheetData>
    <row r="2" spans="1:92" ht="15" thickBot="1" x14ac:dyDescent="0.25"/>
    <row r="3" spans="1:92" ht="30.75" thickBot="1" x14ac:dyDescent="0.25">
      <c r="A3" s="4" t="s">
        <v>2</v>
      </c>
      <c r="B3" s="5" t="s">
        <v>3</v>
      </c>
      <c r="C3" s="6">
        <v>2</v>
      </c>
      <c r="D3" s="7"/>
      <c r="E3" s="8" t="s">
        <v>4</v>
      </c>
      <c r="F3" s="9"/>
      <c r="G3" s="7"/>
      <c r="H3" s="10"/>
    </row>
    <row r="4" spans="1:92" ht="15" thickBot="1" x14ac:dyDescent="0.25"/>
    <row r="5" spans="1:92" ht="15.75" thickBot="1" x14ac:dyDescent="0.25">
      <c r="A5" s="143"/>
      <c r="B5" s="10"/>
      <c r="C5" s="10"/>
      <c r="D5" s="10"/>
      <c r="E5" s="10"/>
      <c r="F5" s="10"/>
      <c r="G5" s="10"/>
      <c r="H5" s="10"/>
      <c r="I5" s="10"/>
    </row>
    <row r="6" spans="1:92" ht="129.75" thickBot="1" x14ac:dyDescent="0.25">
      <c r="A6" s="12" t="s">
        <v>7</v>
      </c>
      <c r="B6" s="13" t="s">
        <v>8</v>
      </c>
      <c r="C6" s="13" t="s">
        <v>9</v>
      </c>
      <c r="D6" s="13" t="s">
        <v>10</v>
      </c>
      <c r="E6" s="13" t="s">
        <v>11</v>
      </c>
      <c r="F6" s="14" t="s">
        <v>12</v>
      </c>
      <c r="G6" s="15" t="s">
        <v>13</v>
      </c>
      <c r="H6" s="16" t="s">
        <v>14</v>
      </c>
      <c r="I6" s="16" t="s">
        <v>15</v>
      </c>
      <c r="J6" s="16" t="s">
        <v>16</v>
      </c>
      <c r="K6" s="16" t="s">
        <v>17</v>
      </c>
      <c r="L6" s="16" t="s">
        <v>18</v>
      </c>
      <c r="M6" s="16" t="s">
        <v>19</v>
      </c>
      <c r="N6" s="16" t="s">
        <v>20</v>
      </c>
      <c r="O6" s="16" t="s">
        <v>21</v>
      </c>
      <c r="P6" s="16" t="s">
        <v>22</v>
      </c>
      <c r="Q6" s="16" t="s">
        <v>23</v>
      </c>
      <c r="R6" s="16" t="s">
        <v>24</v>
      </c>
      <c r="S6" s="16" t="s">
        <v>25</v>
      </c>
      <c r="T6" s="16" t="s">
        <v>26</v>
      </c>
      <c r="U6" s="16" t="s">
        <v>27</v>
      </c>
      <c r="V6" s="16" t="s">
        <v>28</v>
      </c>
      <c r="W6" s="16" t="s">
        <v>29</v>
      </c>
      <c r="X6" s="16" t="s">
        <v>30</v>
      </c>
      <c r="Y6" s="16" t="s">
        <v>31</v>
      </c>
      <c r="Z6" s="16" t="s">
        <v>32</v>
      </c>
      <c r="AA6" s="16" t="s">
        <v>33</v>
      </c>
      <c r="AB6" s="16" t="s">
        <v>34</v>
      </c>
      <c r="AC6" s="16" t="s">
        <v>35</v>
      </c>
      <c r="AD6" s="16" t="s">
        <v>36</v>
      </c>
      <c r="AE6" s="16" t="s">
        <v>37</v>
      </c>
      <c r="AF6" s="16" t="s">
        <v>38</v>
      </c>
      <c r="AG6" s="16" t="s">
        <v>39</v>
      </c>
      <c r="AH6" s="16" t="s">
        <v>40</v>
      </c>
      <c r="AI6" s="16" t="s">
        <v>41</v>
      </c>
      <c r="AJ6" s="16" t="s">
        <v>42</v>
      </c>
      <c r="AK6" s="16" t="s">
        <v>43</v>
      </c>
      <c r="AL6" s="16" t="s">
        <v>44</v>
      </c>
      <c r="AM6" s="16" t="s">
        <v>45</v>
      </c>
      <c r="AN6" s="16" t="s">
        <v>46</v>
      </c>
      <c r="AO6" s="16" t="s">
        <v>47</v>
      </c>
      <c r="AP6" s="16" t="s">
        <v>48</v>
      </c>
      <c r="AQ6" s="16" t="s">
        <v>49</v>
      </c>
      <c r="AR6" s="16" t="s">
        <v>50</v>
      </c>
      <c r="AS6" s="16" t="s">
        <v>51</v>
      </c>
      <c r="AT6" s="16" t="s">
        <v>52</v>
      </c>
      <c r="AU6" s="16" t="s">
        <v>53</v>
      </c>
      <c r="AV6" s="16" t="s">
        <v>54</v>
      </c>
      <c r="AW6" s="16" t="s">
        <v>55</v>
      </c>
      <c r="AX6" s="16" t="s">
        <v>56</v>
      </c>
      <c r="AY6" s="16" t="s">
        <v>57</v>
      </c>
      <c r="AZ6" s="16" t="s">
        <v>58</v>
      </c>
      <c r="BA6" s="16" t="s">
        <v>59</v>
      </c>
      <c r="BB6" s="16" t="s">
        <v>60</v>
      </c>
      <c r="BC6" s="16" t="s">
        <v>61</v>
      </c>
      <c r="BD6" s="16" t="s">
        <v>62</v>
      </c>
      <c r="BE6" s="16" t="s">
        <v>63</v>
      </c>
      <c r="BF6" s="16" t="s">
        <v>64</v>
      </c>
      <c r="BG6" s="16" t="s">
        <v>65</v>
      </c>
      <c r="BH6" s="16" t="s">
        <v>66</v>
      </c>
      <c r="BI6" s="16" t="s">
        <v>67</v>
      </c>
      <c r="BJ6" s="16" t="s">
        <v>68</v>
      </c>
      <c r="BK6" s="16" t="s">
        <v>69</v>
      </c>
      <c r="BL6" s="16" t="s">
        <v>70</v>
      </c>
      <c r="BM6" s="16" t="s">
        <v>71</v>
      </c>
      <c r="BN6" s="16" t="s">
        <v>72</v>
      </c>
      <c r="BO6" s="16" t="s">
        <v>73</v>
      </c>
      <c r="BP6" s="16" t="s">
        <v>74</v>
      </c>
      <c r="BQ6" s="16" t="s">
        <v>75</v>
      </c>
      <c r="BR6" s="16" t="s">
        <v>76</v>
      </c>
      <c r="BS6" s="16" t="s">
        <v>77</v>
      </c>
      <c r="BT6" s="16" t="s">
        <v>78</v>
      </c>
      <c r="BU6" s="16" t="s">
        <v>79</v>
      </c>
      <c r="BV6" s="16" t="s">
        <v>80</v>
      </c>
      <c r="BW6" s="16" t="s">
        <v>81</v>
      </c>
      <c r="BX6" s="16" t="s">
        <v>82</v>
      </c>
      <c r="BY6" s="16" t="s">
        <v>83</v>
      </c>
      <c r="BZ6" s="16" t="s">
        <v>84</v>
      </c>
      <c r="CA6" s="16" t="s">
        <v>85</v>
      </c>
      <c r="CB6" s="16" t="s">
        <v>86</v>
      </c>
      <c r="CC6" s="16" t="s">
        <v>87</v>
      </c>
      <c r="CD6" s="16" t="s">
        <v>88</v>
      </c>
      <c r="CE6" s="16" t="s">
        <v>89</v>
      </c>
      <c r="CF6" s="16" t="s">
        <v>90</v>
      </c>
      <c r="CG6" s="16" t="s">
        <v>91</v>
      </c>
      <c r="CH6" s="16" t="s">
        <v>92</v>
      </c>
      <c r="CI6" s="16" t="s">
        <v>93</v>
      </c>
      <c r="CJ6" s="16" t="s">
        <v>94</v>
      </c>
      <c r="CK6" s="16" t="s">
        <v>95</v>
      </c>
      <c r="CL6" s="16" t="s">
        <v>96</v>
      </c>
      <c r="CM6" s="16" t="s">
        <v>97</v>
      </c>
      <c r="CN6" s="17" t="s">
        <v>98</v>
      </c>
    </row>
    <row r="7" spans="1:92" ht="15" x14ac:dyDescent="0.2">
      <c r="A7" s="18"/>
      <c r="B7" s="19"/>
      <c r="C7" s="19" t="s">
        <v>100</v>
      </c>
      <c r="D7" s="20"/>
      <c r="F7" s="21" t="s">
        <v>101</v>
      </c>
      <c r="G7" s="22"/>
      <c r="H7" s="23"/>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5"/>
    </row>
    <row r="8" spans="1:92" ht="15" x14ac:dyDescent="0.25">
      <c r="A8" t="s">
        <v>288</v>
      </c>
      <c r="B8" t="s">
        <v>289</v>
      </c>
      <c r="C8" s="27" t="s">
        <v>104</v>
      </c>
      <c r="D8" s="28"/>
      <c r="F8" s="29" t="s">
        <v>105</v>
      </c>
      <c r="G8" s="30"/>
      <c r="H8" s="31"/>
      <c r="I8" s="31"/>
      <c r="J8" s="31"/>
      <c r="K8" s="31"/>
      <c r="L8" s="31"/>
      <c r="M8" s="118">
        <f>'[4]EA Tables'!$G$39/1000000</f>
        <v>2.4395055351433188E-3</v>
      </c>
      <c r="N8" s="118">
        <f>'[4]EA Tables'!$G$39/1000000</f>
        <v>2.4395055351433188E-3</v>
      </c>
      <c r="O8" s="118">
        <f>'[4]EA Tables'!$G$39/1000000</f>
        <v>2.4395055351433188E-3</v>
      </c>
      <c r="P8" s="118">
        <f>'[4]EA Tables'!$G$39/1000000</f>
        <v>2.4395055351433188E-3</v>
      </c>
      <c r="Q8" s="118">
        <f>'[4]EA Tables'!$G$39/1000000</f>
        <v>2.4395055351433188E-3</v>
      </c>
      <c r="R8" s="118">
        <f>'[4]EA Tables'!$M$39/1000000</f>
        <v>7.1510468434421931E-3</v>
      </c>
      <c r="S8" s="118">
        <f>'[4]EA Tables'!$M$39/1000000</f>
        <v>7.1510468434421931E-3</v>
      </c>
      <c r="T8" s="118">
        <f>'[4]EA Tables'!$M$39/1000000</f>
        <v>7.1510468434421931E-3</v>
      </c>
      <c r="U8" s="118">
        <f>'[4]EA Tables'!$M$39/1000000</f>
        <v>7.1510468434421931E-3</v>
      </c>
      <c r="V8" s="118">
        <f>'[4]EA Tables'!$M$39/1000000</f>
        <v>7.1510468434421931E-3</v>
      </c>
      <c r="W8" s="118">
        <f>'[4]EA Tables'!$S$39/1000000</f>
        <v>5.1333302819493972E-3</v>
      </c>
      <c r="X8" s="118">
        <f>'[4]EA Tables'!$S$39/1000000</f>
        <v>5.1333302819493972E-3</v>
      </c>
      <c r="Y8" s="118">
        <f>'[4]EA Tables'!$S$39/1000000</f>
        <v>5.1333302819493972E-3</v>
      </c>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Q8" s="32"/>
      <c r="BR8" s="32"/>
      <c r="BS8" s="32"/>
      <c r="BT8" s="32"/>
      <c r="BU8" s="32"/>
      <c r="BV8" s="32"/>
      <c r="BW8" s="32"/>
      <c r="BX8" s="32"/>
      <c r="BY8" s="32"/>
      <c r="BZ8" s="32"/>
      <c r="CA8" s="32"/>
      <c r="CB8" s="32"/>
      <c r="CC8" s="32"/>
      <c r="CD8" s="32"/>
      <c r="CE8" s="32"/>
      <c r="CF8" s="32"/>
      <c r="CG8" s="32"/>
      <c r="CH8" s="32"/>
      <c r="CI8" s="32"/>
      <c r="CJ8" s="32"/>
      <c r="CK8" s="32"/>
      <c r="CL8" s="32"/>
      <c r="CM8" s="32"/>
      <c r="CN8" s="33"/>
    </row>
    <row r="9" spans="1:92" ht="15" x14ac:dyDescent="0.2">
      <c r="A9" s="26"/>
      <c r="B9" s="27"/>
      <c r="C9" s="27" t="s">
        <v>106</v>
      </c>
      <c r="D9" s="28"/>
      <c r="E9" s="28"/>
      <c r="F9" s="29" t="s">
        <v>105</v>
      </c>
      <c r="G9" s="30"/>
      <c r="H9" s="31"/>
      <c r="I9" s="31"/>
      <c r="J9" s="31"/>
      <c r="K9" s="31"/>
      <c r="L9" s="31"/>
      <c r="M9" s="130">
        <f>M24</f>
        <v>0</v>
      </c>
      <c r="N9" s="130">
        <f t="shared" ref="N9:BP9" si="0">N24</f>
        <v>0</v>
      </c>
      <c r="O9" s="130">
        <f t="shared" si="0"/>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32"/>
      <c r="BR9" s="32"/>
      <c r="BS9" s="32"/>
      <c r="BT9" s="32"/>
      <c r="BU9" s="32"/>
      <c r="BV9" s="32"/>
      <c r="BW9" s="32"/>
      <c r="BX9" s="32"/>
      <c r="BY9" s="32"/>
      <c r="BZ9" s="32"/>
      <c r="CA9" s="32"/>
      <c r="CB9" s="32"/>
      <c r="CC9" s="32"/>
      <c r="CD9" s="32"/>
      <c r="CE9" s="32"/>
      <c r="CF9" s="32"/>
      <c r="CG9" s="32"/>
      <c r="CH9" s="32"/>
      <c r="CI9" s="32"/>
      <c r="CJ9" s="32"/>
      <c r="CK9" s="32"/>
      <c r="CL9" s="32"/>
      <c r="CM9" s="32"/>
      <c r="CN9" s="33"/>
    </row>
    <row r="10" spans="1:92" ht="15" x14ac:dyDescent="0.2">
      <c r="A10" s="26"/>
      <c r="B10" s="27"/>
      <c r="C10" s="27" t="s">
        <v>107</v>
      </c>
      <c r="D10" s="129">
        <v>3.5000000000000003E-2</v>
      </c>
      <c r="E10" s="28"/>
      <c r="F10" s="29" t="s">
        <v>105</v>
      </c>
      <c r="G10" s="30"/>
      <c r="H10" s="31"/>
      <c r="I10" s="31"/>
      <c r="J10" s="31"/>
      <c r="K10" s="31"/>
      <c r="L10" s="31"/>
      <c r="M10" s="131">
        <f>$D$10</f>
        <v>3.5000000000000003E-2</v>
      </c>
      <c r="N10" s="131">
        <f t="shared" ref="N10:BP10" si="1">$D$10</f>
        <v>3.5000000000000003E-2</v>
      </c>
      <c r="O10" s="131">
        <f t="shared" si="1"/>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3"/>
    </row>
    <row r="11" spans="1:92" ht="15" x14ac:dyDescent="0.2">
      <c r="A11" s="26"/>
      <c r="B11" s="27"/>
      <c r="C11" s="27" t="s">
        <v>108</v>
      </c>
      <c r="D11" s="28"/>
      <c r="E11" s="28"/>
      <c r="F11" s="29" t="s">
        <v>105</v>
      </c>
      <c r="G11" s="30"/>
      <c r="H11" s="31"/>
      <c r="I11" s="31"/>
      <c r="J11" s="31"/>
      <c r="K11" s="31"/>
      <c r="L11" s="31"/>
      <c r="M11" s="132">
        <f>1/(1+M10)</f>
        <v>0.96618357487922713</v>
      </c>
      <c r="N11" s="132">
        <f t="shared" ref="N11:BP11" si="2">1/(1+N10)</f>
        <v>0.96618357487922713</v>
      </c>
      <c r="O11" s="132">
        <f t="shared" si="2"/>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3"/>
    </row>
    <row r="12" spans="1:92" ht="15" x14ac:dyDescent="0.2">
      <c r="A12" s="26"/>
      <c r="B12" s="27"/>
      <c r="C12" s="27" t="s">
        <v>109</v>
      </c>
      <c r="D12" s="27" t="s">
        <v>110</v>
      </c>
      <c r="E12" s="27"/>
      <c r="F12" s="27" t="s">
        <v>111</v>
      </c>
      <c r="G12" s="30"/>
      <c r="H12" s="31"/>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3"/>
    </row>
    <row r="13" spans="1:92" ht="15" x14ac:dyDescent="0.2">
      <c r="A13" s="26"/>
      <c r="B13" s="27"/>
      <c r="C13" s="29" t="s">
        <v>109</v>
      </c>
      <c r="D13" s="27" t="s">
        <v>112</v>
      </c>
      <c r="E13" s="27"/>
      <c r="F13" s="34" t="s">
        <v>111</v>
      </c>
      <c r="G13" s="35"/>
      <c r="H13" s="31"/>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3"/>
    </row>
    <row r="14" spans="1:92" s="43" customFormat="1" ht="29.25" thickBot="1" x14ac:dyDescent="0.25">
      <c r="A14" s="36"/>
      <c r="B14" s="37"/>
      <c r="C14" s="38" t="s">
        <v>113</v>
      </c>
      <c r="D14" s="37"/>
      <c r="E14" s="37"/>
      <c r="F14" s="37" t="s">
        <v>101</v>
      </c>
      <c r="G14" s="39"/>
      <c r="H14" s="40"/>
      <c r="I14" s="40"/>
      <c r="J14" s="40"/>
      <c r="K14" s="40"/>
      <c r="L14" s="74"/>
      <c r="M14" s="41">
        <f>IF((M8+M9)*M11&lt;&gt;0,(M8+M9)*M11,"")</f>
        <v>2.3570101788824337E-3</v>
      </c>
      <c r="N14" s="41">
        <f t="shared" ref="N14:BY14" si="3">IF((N8+N9)*N11&lt;&gt;0,(N8+N9)*N11,"")</f>
        <v>2.3570101788824337E-3</v>
      </c>
      <c r="O14" s="41">
        <f t="shared" si="3"/>
        <v>2.3570101788824337E-3</v>
      </c>
      <c r="P14" s="41">
        <f t="shared" si="3"/>
        <v>2.3570101788824337E-3</v>
      </c>
      <c r="Q14" s="41">
        <f>IF((Q8+Q9)*Q11&lt;&gt;0,(Q8+Q9)*Q11,"")</f>
        <v>2.3570101788824337E-3</v>
      </c>
      <c r="R14" s="41">
        <f t="shared" si="3"/>
        <v>6.9092240033257913E-3</v>
      </c>
      <c r="S14" s="41">
        <f t="shared" si="3"/>
        <v>6.9092240033257913E-3</v>
      </c>
      <c r="T14" s="41">
        <f>IF((T8+T9)*T11&lt;&gt;0,(T8+T9)*T11,"")</f>
        <v>6.9092240033257913E-3</v>
      </c>
      <c r="U14" s="41">
        <f t="shared" si="3"/>
        <v>6.9092240033257913E-3</v>
      </c>
      <c r="V14" s="41">
        <f t="shared" si="3"/>
        <v>6.9092240033257913E-3</v>
      </c>
      <c r="W14" s="41">
        <f t="shared" si="3"/>
        <v>4.9597394028496593E-3</v>
      </c>
      <c r="X14" s="41">
        <f t="shared" si="3"/>
        <v>4.9597394028496593E-3</v>
      </c>
      <c r="Y14" s="41">
        <f t="shared" si="3"/>
        <v>4.9597394028496593E-3</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IF((BK8+BK9)*BK11&lt;&gt;0,(BK8+BK9)*BK11,"")</f>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ref="BZ14:CN14" si="4">IF((BZ8+BZ9)*BZ11&lt;&gt;0,(BZ8+BZ9)*BZ11,"")</f>
        <v/>
      </c>
      <c r="CA14" s="41" t="str">
        <f t="shared" si="4"/>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2" t="str">
        <f t="shared" si="4"/>
        <v/>
      </c>
    </row>
    <row r="15" spans="1:92" s="43" customFormat="1" ht="15.75" thickBot="1" x14ac:dyDescent="0.25">
      <c r="A15" s="36"/>
      <c r="B15" s="37"/>
      <c r="C15" s="38" t="s">
        <v>114</v>
      </c>
      <c r="D15" s="37"/>
      <c r="E15" s="37"/>
      <c r="F15" s="37" t="s">
        <v>101</v>
      </c>
      <c r="G15" s="163">
        <f>IF(SUM($L$14:$CN$14)&lt;&gt;0,SUM($L$14:$CN$14),"")</f>
        <v>6.1210389119590099E-2</v>
      </c>
      <c r="H15" s="164"/>
      <c r="I15" s="164"/>
      <c r="J15" s="164"/>
      <c r="K15" s="165"/>
    </row>
    <row r="16" spans="1:92" s="43" customFormat="1" ht="15.75" thickBot="1" x14ac:dyDescent="0.25">
      <c r="A16" s="45"/>
      <c r="B16" s="45"/>
      <c r="C16" s="46"/>
      <c r="D16" s="45"/>
      <c r="E16" s="45"/>
      <c r="F16" s="45"/>
      <c r="G16" s="47">
        <f>G15</f>
        <v>6.1210389119590099E-2</v>
      </c>
      <c r="H16" s="48"/>
    </row>
    <row r="17" spans="1:92" s="43" customFormat="1" ht="15.75" thickBot="1" x14ac:dyDescent="0.25">
      <c r="A17" s="45"/>
      <c r="B17" s="45"/>
      <c r="C17" s="46"/>
      <c r="D17" s="45"/>
      <c r="E17" s="45"/>
      <c r="F17" s="45"/>
      <c r="G17" s="163">
        <f>IF(SUM($L$14:$AK$14)&lt;&gt;0,SUM($L$14:$AK$14),"")</f>
        <v>6.1210389119590099E-2</v>
      </c>
      <c r="H17" s="164"/>
      <c r="I17" s="164"/>
      <c r="J17" s="164"/>
      <c r="K17" s="165"/>
      <c r="L17" s="43" t="s">
        <v>115</v>
      </c>
    </row>
    <row r="18" spans="1:92" s="43" customFormat="1" ht="15.75" thickBot="1" x14ac:dyDescent="0.25">
      <c r="A18" s="45"/>
      <c r="B18" s="45"/>
      <c r="C18" s="46"/>
      <c r="D18" s="45"/>
      <c r="E18" s="45"/>
      <c r="F18" s="45"/>
      <c r="G18" s="120"/>
      <c r="H18" s="120"/>
      <c r="I18" s="120"/>
      <c r="J18" s="120"/>
      <c r="K18" s="120"/>
    </row>
    <row r="19" spans="1:92" s="43" customFormat="1" ht="18" x14ac:dyDescent="0.25">
      <c r="A19" s="45"/>
      <c r="B19" s="45"/>
      <c r="C19" s="46"/>
      <c r="D19" s="121" t="s">
        <v>116</v>
      </c>
      <c r="E19" s="2"/>
      <c r="F19" s="2"/>
      <c r="G19" s="2">
        <f>G17</f>
        <v>6.1210389119590099E-2</v>
      </c>
      <c r="H19" s="2"/>
      <c r="I19" s="2"/>
      <c r="J19" s="2"/>
      <c r="K19" s="2"/>
      <c r="L19" s="16" t="s">
        <v>18</v>
      </c>
      <c r="M19" s="16" t="s">
        <v>19</v>
      </c>
      <c r="N19" s="16" t="s">
        <v>20</v>
      </c>
      <c r="O19" s="16" t="s">
        <v>21</v>
      </c>
      <c r="P19" s="16" t="s">
        <v>22</v>
      </c>
      <c r="Q19" s="16" t="s">
        <v>23</v>
      </c>
      <c r="R19" s="16" t="s">
        <v>24</v>
      </c>
      <c r="S19" s="16" t="s">
        <v>25</v>
      </c>
      <c r="T19" s="16" t="s">
        <v>26</v>
      </c>
      <c r="U19" s="16" t="s">
        <v>27</v>
      </c>
      <c r="V19" s="16" t="s">
        <v>28</v>
      </c>
      <c r="W19" s="16" t="s">
        <v>29</v>
      </c>
      <c r="X19" s="16" t="s">
        <v>30</v>
      </c>
      <c r="Y19" s="16" t="s">
        <v>31</v>
      </c>
      <c r="Z19" s="16" t="s">
        <v>32</v>
      </c>
      <c r="AA19" s="16" t="s">
        <v>33</v>
      </c>
      <c r="AB19" s="16" t="s">
        <v>34</v>
      </c>
      <c r="AC19" s="16" t="s">
        <v>35</v>
      </c>
      <c r="AD19" s="16" t="s">
        <v>36</v>
      </c>
      <c r="AE19" s="16" t="s">
        <v>37</v>
      </c>
      <c r="AF19" s="16" t="s">
        <v>38</v>
      </c>
      <c r="AG19" s="16" t="s">
        <v>39</v>
      </c>
      <c r="AH19" s="16" t="s">
        <v>40</v>
      </c>
      <c r="AI19" s="16" t="s">
        <v>41</v>
      </c>
      <c r="AJ19" s="16" t="s">
        <v>42</v>
      </c>
      <c r="AK19" s="16" t="s">
        <v>43</v>
      </c>
      <c r="AL19" s="16" t="s">
        <v>44</v>
      </c>
      <c r="AM19" s="16" t="s">
        <v>45</v>
      </c>
      <c r="AN19" s="16" t="s">
        <v>46</v>
      </c>
      <c r="AO19" s="16" t="s">
        <v>47</v>
      </c>
      <c r="AP19" s="16" t="s">
        <v>48</v>
      </c>
      <c r="AQ19" s="16" t="s">
        <v>49</v>
      </c>
      <c r="AR19" s="16" t="s">
        <v>50</v>
      </c>
      <c r="AS19" s="16" t="s">
        <v>51</v>
      </c>
      <c r="AT19" s="16" t="s">
        <v>52</v>
      </c>
      <c r="AU19" s="16" t="s">
        <v>53</v>
      </c>
      <c r="AV19" s="16" t="s">
        <v>54</v>
      </c>
      <c r="AW19" s="16" t="s">
        <v>55</v>
      </c>
      <c r="AX19" s="16" t="s">
        <v>56</v>
      </c>
      <c r="AY19" s="16" t="s">
        <v>57</v>
      </c>
      <c r="AZ19" s="16" t="s">
        <v>58</v>
      </c>
      <c r="BA19" s="16" t="s">
        <v>59</v>
      </c>
      <c r="BB19" s="16" t="s">
        <v>60</v>
      </c>
      <c r="BC19" s="16" t="s">
        <v>61</v>
      </c>
      <c r="BD19" s="16" t="s">
        <v>62</v>
      </c>
      <c r="BE19" s="16" t="s">
        <v>63</v>
      </c>
      <c r="BF19" s="16" t="s">
        <v>64</v>
      </c>
      <c r="BG19" s="16" t="s">
        <v>65</v>
      </c>
      <c r="BH19" s="16" t="s">
        <v>66</v>
      </c>
      <c r="BI19" s="16" t="s">
        <v>67</v>
      </c>
      <c r="BJ19" s="16" t="s">
        <v>68</v>
      </c>
      <c r="BK19" s="16" t="s">
        <v>69</v>
      </c>
      <c r="BL19" s="16" t="s">
        <v>70</v>
      </c>
      <c r="BM19" s="16" t="s">
        <v>71</v>
      </c>
      <c r="BN19" s="16" t="s">
        <v>72</v>
      </c>
      <c r="BO19" s="16" t="s">
        <v>73</v>
      </c>
      <c r="BP19" s="16" t="s">
        <v>74</v>
      </c>
      <c r="BQ19" s="16" t="s">
        <v>75</v>
      </c>
      <c r="BR19" s="16" t="s">
        <v>76</v>
      </c>
      <c r="BS19" s="16" t="s">
        <v>77</v>
      </c>
      <c r="BT19" s="16" t="s">
        <v>78</v>
      </c>
      <c r="BU19" s="16" t="s">
        <v>79</v>
      </c>
      <c r="BV19" s="16" t="s">
        <v>80</v>
      </c>
      <c r="BW19" s="16" t="s">
        <v>81</v>
      </c>
      <c r="BX19" s="16" t="s">
        <v>82</v>
      </c>
      <c r="BY19" s="16" t="s">
        <v>83</v>
      </c>
      <c r="BZ19" s="16" t="s">
        <v>84</v>
      </c>
      <c r="CA19" s="16" t="s">
        <v>85</v>
      </c>
      <c r="CB19" s="16" t="s">
        <v>86</v>
      </c>
      <c r="CC19" s="16" t="s">
        <v>87</v>
      </c>
      <c r="CD19" s="16" t="s">
        <v>88</v>
      </c>
      <c r="CE19" s="16" t="s">
        <v>89</v>
      </c>
      <c r="CF19" s="16" t="s">
        <v>90</v>
      </c>
      <c r="CG19" s="16" t="s">
        <v>91</v>
      </c>
      <c r="CH19" s="16" t="s">
        <v>92</v>
      </c>
      <c r="CI19" s="16" t="s">
        <v>93</v>
      </c>
      <c r="CJ19" s="16" t="s">
        <v>94</v>
      </c>
      <c r="CK19" s="16" t="s">
        <v>95</v>
      </c>
      <c r="CL19" s="16" t="s">
        <v>96</v>
      </c>
      <c r="CM19" s="16" t="s">
        <v>97</v>
      </c>
      <c r="CN19" s="17" t="s">
        <v>98</v>
      </c>
    </row>
    <row r="20" spans="1:92" s="43" customFormat="1" ht="18" x14ac:dyDescent="0.25">
      <c r="A20" s="45"/>
      <c r="B20" s="45"/>
      <c r="C20" s="46"/>
      <c r="D20" s="122" t="s">
        <v>117</v>
      </c>
      <c r="E20" s="123" t="s">
        <v>118</v>
      </c>
      <c r="F20" s="124"/>
      <c r="G20" s="124"/>
      <c r="H20" s="124"/>
      <c r="I20" s="124"/>
      <c r="J20" s="124"/>
      <c r="K20" s="124"/>
      <c r="L20" s="124">
        <f>+L8</f>
        <v>0</v>
      </c>
      <c r="M20" s="134">
        <f>+M7+L22</f>
        <v>0</v>
      </c>
      <c r="N20" s="134">
        <f t="shared" ref="N20:BY20" si="5">+N7+M22</f>
        <v>0</v>
      </c>
      <c r="O20" s="134">
        <f t="shared" si="5"/>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ref="BZ20:CN20" si="6">+BZ7+BY22</f>
        <v>0</v>
      </c>
      <c r="CA20" s="134">
        <f t="shared" si="6"/>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row>
    <row r="21" spans="1:92" s="43" customFormat="1" ht="18" x14ac:dyDescent="0.25">
      <c r="A21" s="45"/>
      <c r="B21" s="45"/>
      <c r="C21" s="46"/>
      <c r="D21" s="122" t="s">
        <v>119</v>
      </c>
      <c r="E21" s="122">
        <v>1</v>
      </c>
      <c r="F21" s="124"/>
      <c r="G21" s="124"/>
      <c r="H21" s="124"/>
      <c r="I21" s="124"/>
      <c r="J21" s="124"/>
      <c r="K21" s="124"/>
      <c r="L21" s="135">
        <f>MIN(IF(L20=0,0,+L7/$E21)+K21,L20)</f>
        <v>0</v>
      </c>
      <c r="M21" s="135">
        <f t="shared" ref="M21:BX21" si="7">MIN(IF(M20=0,0,+M7/$E21)+L21,M20)</f>
        <v>0</v>
      </c>
      <c r="N21" s="135">
        <f t="shared" si="7"/>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ref="BY21:CN21" si="8">MIN(IF(BY20=0,0,+BY7/$E21)+BX21,BY20)</f>
        <v>0</v>
      </c>
      <c r="BZ21" s="135">
        <f t="shared" si="8"/>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row>
    <row r="22" spans="1:92" s="43" customFormat="1" ht="18" x14ac:dyDescent="0.25">
      <c r="A22" s="45"/>
      <c r="B22" s="45"/>
      <c r="C22" s="46"/>
      <c r="D22" s="122" t="s">
        <v>120</v>
      </c>
      <c r="E22" s="122"/>
      <c r="F22" s="124"/>
      <c r="G22" s="124"/>
      <c r="H22" s="124"/>
      <c r="I22" s="124"/>
      <c r="J22" s="124"/>
      <c r="K22" s="124"/>
      <c r="L22" s="136">
        <f>+L20-L21</f>
        <v>0</v>
      </c>
      <c r="M22" s="135">
        <f>+M20-M21</f>
        <v>0</v>
      </c>
      <c r="N22" s="135">
        <f t="shared" ref="N22:BY22" si="9">+N20-N21</f>
        <v>0</v>
      </c>
      <c r="O22" s="135">
        <f t="shared" si="9"/>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6">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ref="BZ22:CN22" si="10">+BZ20-BZ21</f>
        <v>0</v>
      </c>
      <c r="CA22" s="136">
        <f t="shared" si="10"/>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row>
    <row r="23" spans="1:92" s="43" customFormat="1" ht="18" x14ac:dyDescent="0.25">
      <c r="A23" s="45"/>
      <c r="B23" s="45"/>
      <c r="C23" s="46"/>
      <c r="D23" s="122" t="s">
        <v>121</v>
      </c>
      <c r="E23" s="125" t="s">
        <v>122</v>
      </c>
      <c r="F23" s="124"/>
      <c r="G23" s="124"/>
      <c r="H23" s="124"/>
      <c r="I23" s="124"/>
      <c r="J23" s="124"/>
      <c r="K23" s="124"/>
      <c r="L23" s="136">
        <f>AVERAGE(L20,L22)</f>
        <v>0</v>
      </c>
      <c r="M23" s="135">
        <f>AVERAGE(M20,M22)</f>
        <v>0</v>
      </c>
      <c r="N23" s="135">
        <f t="shared" ref="N23:BY23" si="11">AVERAGE(N20,N22)</f>
        <v>0</v>
      </c>
      <c r="O23" s="135">
        <f t="shared" si="11"/>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6">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ref="BZ23:CN23" si="12">AVERAGE(BZ20,BZ22)</f>
        <v>0</v>
      </c>
      <c r="CA23" s="136">
        <f t="shared" si="12"/>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row>
    <row r="24" spans="1:92" s="43" customFormat="1" ht="18" x14ac:dyDescent="0.25">
      <c r="A24" s="45"/>
      <c r="B24" s="45"/>
      <c r="C24" s="46"/>
      <c r="D24" s="126" t="s">
        <v>123</v>
      </c>
      <c r="E24" s="127">
        <v>3.1199999999999999E-2</v>
      </c>
      <c r="F24" s="128"/>
      <c r="G24" s="128"/>
      <c r="H24" s="128"/>
      <c r="I24" s="128"/>
      <c r="J24" s="128"/>
      <c r="K24" s="128"/>
      <c r="L24" s="135">
        <f>+L23*$E24+L21</f>
        <v>0</v>
      </c>
      <c r="M24" s="135">
        <f>+M23*$E24+M21</f>
        <v>0</v>
      </c>
      <c r="N24" s="135">
        <f t="shared" ref="N24:BY24" si="13">+N23*$E24+N21</f>
        <v>0</v>
      </c>
      <c r="O24" s="135">
        <f t="shared" si="13"/>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ref="BZ24:CN24" si="14">+BZ23*$E24+BZ21</f>
        <v>0</v>
      </c>
      <c r="CA24" s="135">
        <f t="shared" si="14"/>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row>
    <row r="25" spans="1:92" s="43" customFormat="1" ht="15" x14ac:dyDescent="0.2">
      <c r="A25" s="45"/>
      <c r="B25" s="45"/>
      <c r="C25" s="46"/>
      <c r="D25" s="45"/>
      <c r="E25" s="45"/>
      <c r="F25" s="45"/>
      <c r="G25" s="47"/>
      <c r="H25" s="48"/>
    </row>
    <row r="26" spans="1:92" s="43" customFormat="1" ht="15.75" thickBot="1" x14ac:dyDescent="0.25">
      <c r="A26" s="45"/>
      <c r="B26" s="45"/>
      <c r="C26" s="46"/>
      <c r="D26" s="45"/>
      <c r="E26" s="45"/>
      <c r="F26" s="45"/>
      <c r="G26" s="47"/>
      <c r="H26" s="48"/>
    </row>
    <row r="27" spans="1:92" ht="15.75" thickBot="1" x14ac:dyDescent="0.25">
      <c r="A27" s="144"/>
      <c r="B27" s="49"/>
      <c r="C27" s="50"/>
      <c r="D27" s="49"/>
      <c r="E27" s="49"/>
      <c r="F27" s="49"/>
      <c r="G27" s="51"/>
      <c r="H27" s="52"/>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row>
    <row r="28" spans="1:92" ht="129.75" thickBot="1" x14ac:dyDescent="0.25">
      <c r="A28" s="55" t="s">
        <v>7</v>
      </c>
      <c r="B28" s="56" t="s">
        <v>8</v>
      </c>
      <c r="C28" s="56" t="s">
        <v>9</v>
      </c>
      <c r="D28" s="56" t="s">
        <v>10</v>
      </c>
      <c r="E28" s="56" t="s">
        <v>11</v>
      </c>
      <c r="F28" s="57"/>
      <c r="G28" s="58" t="s">
        <v>13</v>
      </c>
      <c r="H28" s="59" t="s">
        <v>14</v>
      </c>
      <c r="I28" s="59" t="s">
        <v>15</v>
      </c>
      <c r="J28" s="59" t="s">
        <v>16</v>
      </c>
      <c r="K28" s="59" t="s">
        <v>17</v>
      </c>
      <c r="L28" s="59" t="s">
        <v>18</v>
      </c>
      <c r="M28" s="59" t="s">
        <v>19</v>
      </c>
      <c r="N28" s="59" t="s">
        <v>20</v>
      </c>
      <c r="O28" s="59" t="s">
        <v>21</v>
      </c>
      <c r="P28" s="59" t="s">
        <v>22</v>
      </c>
      <c r="Q28" s="59" t="s">
        <v>23</v>
      </c>
      <c r="R28" s="59" t="s">
        <v>24</v>
      </c>
      <c r="S28" s="59" t="s">
        <v>25</v>
      </c>
      <c r="T28" s="59" t="s">
        <v>26</v>
      </c>
      <c r="U28" s="59" t="s">
        <v>27</v>
      </c>
      <c r="V28" s="59" t="s">
        <v>28</v>
      </c>
      <c r="W28" s="59" t="s">
        <v>29</v>
      </c>
      <c r="X28" s="59" t="s">
        <v>30</v>
      </c>
      <c r="Y28" s="59" t="s">
        <v>31</v>
      </c>
      <c r="Z28" s="59" t="s">
        <v>32</v>
      </c>
      <c r="AA28" s="59" t="s">
        <v>33</v>
      </c>
      <c r="AB28" s="59" t="s">
        <v>34</v>
      </c>
      <c r="AC28" s="59" t="s">
        <v>35</v>
      </c>
      <c r="AD28" s="59" t="s">
        <v>36</v>
      </c>
      <c r="AE28" s="59" t="s">
        <v>37</v>
      </c>
      <c r="AF28" s="59" t="s">
        <v>38</v>
      </c>
      <c r="AG28" s="59" t="s">
        <v>39</v>
      </c>
      <c r="AH28" s="59" t="s">
        <v>40</v>
      </c>
      <c r="AI28" s="59" t="s">
        <v>41</v>
      </c>
      <c r="AJ28" s="59" t="s">
        <v>42</v>
      </c>
      <c r="AK28" s="59" t="s">
        <v>43</v>
      </c>
      <c r="AL28" s="59" t="s">
        <v>44</v>
      </c>
      <c r="AM28" s="59" t="s">
        <v>45</v>
      </c>
      <c r="AN28" s="59" t="s">
        <v>46</v>
      </c>
      <c r="AO28" s="59" t="s">
        <v>47</v>
      </c>
      <c r="AP28" s="59" t="s">
        <v>48</v>
      </c>
      <c r="AQ28" s="59" t="s">
        <v>49</v>
      </c>
      <c r="AR28" s="59" t="s">
        <v>50</v>
      </c>
      <c r="AS28" s="59" t="s">
        <v>51</v>
      </c>
      <c r="AT28" s="59" t="s">
        <v>52</v>
      </c>
      <c r="AU28" s="59" t="s">
        <v>53</v>
      </c>
      <c r="AV28" s="59" t="s">
        <v>54</v>
      </c>
      <c r="AW28" s="59" t="s">
        <v>55</v>
      </c>
      <c r="AX28" s="59" t="s">
        <v>56</v>
      </c>
      <c r="AY28" s="59" t="s">
        <v>57</v>
      </c>
      <c r="AZ28" s="59" t="s">
        <v>58</v>
      </c>
      <c r="BA28" s="59" t="s">
        <v>59</v>
      </c>
      <c r="BB28" s="59" t="s">
        <v>60</v>
      </c>
      <c r="BC28" s="59" t="s">
        <v>61</v>
      </c>
      <c r="BD28" s="59" t="s">
        <v>62</v>
      </c>
      <c r="BE28" s="59" t="s">
        <v>63</v>
      </c>
      <c r="BF28" s="59" t="s">
        <v>64</v>
      </c>
      <c r="BG28" s="59" t="s">
        <v>65</v>
      </c>
      <c r="BH28" s="59" t="s">
        <v>66</v>
      </c>
      <c r="BI28" s="59" t="s">
        <v>67</v>
      </c>
      <c r="BJ28" s="59" t="s">
        <v>68</v>
      </c>
      <c r="BK28" s="59" t="s">
        <v>69</v>
      </c>
      <c r="BL28" s="59" t="s">
        <v>70</v>
      </c>
      <c r="BM28" s="59" t="s">
        <v>71</v>
      </c>
      <c r="BN28" s="59" t="s">
        <v>72</v>
      </c>
      <c r="BO28" s="59" t="s">
        <v>73</v>
      </c>
      <c r="BP28" s="59" t="s">
        <v>74</v>
      </c>
      <c r="BQ28" s="59" t="s">
        <v>75</v>
      </c>
      <c r="BR28" s="59" t="s">
        <v>76</v>
      </c>
      <c r="BS28" s="59" t="s">
        <v>77</v>
      </c>
      <c r="BT28" s="59" t="s">
        <v>78</v>
      </c>
      <c r="BU28" s="59" t="s">
        <v>79</v>
      </c>
      <c r="BV28" s="59" t="s">
        <v>80</v>
      </c>
      <c r="BW28" s="59" t="s">
        <v>81</v>
      </c>
      <c r="BX28" s="59" t="s">
        <v>82</v>
      </c>
      <c r="BY28" s="59" t="s">
        <v>83</v>
      </c>
      <c r="BZ28" s="59" t="s">
        <v>84</v>
      </c>
      <c r="CA28" s="59" t="s">
        <v>85</v>
      </c>
      <c r="CB28" s="59" t="s">
        <v>86</v>
      </c>
      <c r="CC28" s="59" t="s">
        <v>87</v>
      </c>
      <c r="CD28" s="59" t="s">
        <v>88</v>
      </c>
      <c r="CE28" s="59" t="s">
        <v>89</v>
      </c>
      <c r="CF28" s="59" t="s">
        <v>90</v>
      </c>
      <c r="CG28" s="59" t="s">
        <v>91</v>
      </c>
      <c r="CH28" s="59" t="s">
        <v>92</v>
      </c>
      <c r="CI28" s="59" t="s">
        <v>93</v>
      </c>
      <c r="CJ28" s="59" t="s">
        <v>94</v>
      </c>
      <c r="CK28" s="59" t="s">
        <v>95</v>
      </c>
      <c r="CL28" s="59" t="s">
        <v>96</v>
      </c>
      <c r="CM28" s="59" t="s">
        <v>97</v>
      </c>
      <c r="CN28" s="60" t="s">
        <v>98</v>
      </c>
    </row>
    <row r="29" spans="1:92" ht="15" x14ac:dyDescent="0.2">
      <c r="A29" s="61"/>
      <c r="B29" s="19"/>
      <c r="C29" s="19" t="s">
        <v>104</v>
      </c>
      <c r="D29" s="21" t="s">
        <v>126</v>
      </c>
      <c r="E29" s="21"/>
      <c r="F29" s="19" t="s">
        <v>111</v>
      </c>
      <c r="G29" s="62"/>
      <c r="H29" s="63"/>
      <c r="I29" s="22"/>
      <c r="J29" s="23"/>
      <c r="K29" s="23"/>
      <c r="L29" s="23"/>
      <c r="M29" s="23"/>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5"/>
    </row>
    <row r="30" spans="1:92" ht="15" x14ac:dyDescent="0.2">
      <c r="A30" s="64"/>
      <c r="B30" s="27"/>
      <c r="C30" s="27" t="s">
        <v>104</v>
      </c>
      <c r="D30" s="29" t="s">
        <v>126</v>
      </c>
      <c r="E30" s="29"/>
      <c r="F30" s="27" t="s">
        <v>127</v>
      </c>
      <c r="G30" s="65"/>
      <c r="H30" s="66"/>
      <c r="I30" s="30"/>
      <c r="J30" s="31"/>
      <c r="K30" s="31"/>
      <c r="L30" s="31"/>
      <c r="M30" s="31"/>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3"/>
    </row>
    <row r="31" spans="1:92" ht="15" x14ac:dyDescent="0.2">
      <c r="A31" s="64"/>
      <c r="B31" s="27"/>
      <c r="C31" s="27" t="s">
        <v>109</v>
      </c>
      <c r="D31" s="27" t="s">
        <v>128</v>
      </c>
      <c r="E31" s="27"/>
      <c r="F31" s="27" t="s">
        <v>111</v>
      </c>
      <c r="G31" s="67"/>
      <c r="H31" s="66"/>
      <c r="I31" s="30"/>
      <c r="J31" s="31"/>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3"/>
    </row>
    <row r="32" spans="1:92" ht="15" x14ac:dyDescent="0.2">
      <c r="A32" s="64"/>
      <c r="B32" s="27"/>
      <c r="C32" s="27" t="s">
        <v>109</v>
      </c>
      <c r="D32" s="27" t="s">
        <v>129</v>
      </c>
      <c r="E32" s="27"/>
      <c r="F32" s="27" t="s">
        <v>111</v>
      </c>
      <c r="G32" s="67"/>
      <c r="H32" s="66"/>
      <c r="I32" s="30"/>
      <c r="J32" s="31"/>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3"/>
    </row>
    <row r="33" spans="1:92" ht="15" x14ac:dyDescent="0.2">
      <c r="A33" s="64"/>
      <c r="B33" s="27"/>
      <c r="C33" s="27" t="s">
        <v>109</v>
      </c>
      <c r="D33" s="27" t="s">
        <v>130</v>
      </c>
      <c r="E33" s="27"/>
      <c r="F33" s="27" t="s">
        <v>111</v>
      </c>
      <c r="G33" s="67"/>
      <c r="H33" s="66"/>
      <c r="I33" s="30"/>
      <c r="J33" s="31"/>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3"/>
    </row>
    <row r="34" spans="1:92" ht="15" x14ac:dyDescent="0.2">
      <c r="A34" s="64"/>
      <c r="B34" s="27"/>
      <c r="C34" s="27" t="s">
        <v>109</v>
      </c>
      <c r="D34" s="27" t="s">
        <v>131</v>
      </c>
      <c r="E34" s="27"/>
      <c r="F34" s="27" t="s">
        <v>111</v>
      </c>
      <c r="G34" s="65"/>
      <c r="H34" s="66"/>
      <c r="I34" s="30"/>
      <c r="J34" s="31"/>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3"/>
    </row>
    <row r="35" spans="1:92" ht="15" x14ac:dyDescent="0.2">
      <c r="A35" s="64"/>
      <c r="B35" s="27"/>
      <c r="C35" s="27" t="s">
        <v>109</v>
      </c>
      <c r="D35" s="27" t="s">
        <v>132</v>
      </c>
      <c r="E35" s="27"/>
      <c r="F35" s="27" t="s">
        <v>111</v>
      </c>
      <c r="G35" s="67"/>
      <c r="H35" s="66"/>
      <c r="I35" s="30"/>
      <c r="J35" s="31"/>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3"/>
    </row>
    <row r="36" spans="1:92" ht="15" x14ac:dyDescent="0.2">
      <c r="A36" s="64"/>
      <c r="B36" s="27"/>
      <c r="C36" s="27" t="s">
        <v>109</v>
      </c>
      <c r="D36" s="27" t="s">
        <v>133</v>
      </c>
      <c r="E36" s="27"/>
      <c r="F36" s="27" t="s">
        <v>111</v>
      </c>
      <c r="G36" s="65"/>
      <c r="H36" s="68"/>
      <c r="I36" s="30"/>
      <c r="J36" s="31"/>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3"/>
    </row>
    <row r="37" spans="1:92" ht="15" x14ac:dyDescent="0.2">
      <c r="A37" s="64"/>
      <c r="B37" s="27"/>
      <c r="C37" s="27" t="s">
        <v>109</v>
      </c>
      <c r="D37" s="27" t="s">
        <v>134</v>
      </c>
      <c r="E37" s="27"/>
      <c r="F37" s="27" t="s">
        <v>111</v>
      </c>
      <c r="G37" s="67"/>
      <c r="H37" s="68"/>
      <c r="I37" s="30"/>
      <c r="J37" s="31"/>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3"/>
    </row>
    <row r="38" spans="1:92" ht="15" x14ac:dyDescent="0.2">
      <c r="A38" s="64"/>
      <c r="B38" s="27"/>
      <c r="C38" s="27" t="s">
        <v>109</v>
      </c>
      <c r="D38" s="27" t="s">
        <v>135</v>
      </c>
      <c r="E38" s="27"/>
      <c r="F38" s="27" t="s">
        <v>111</v>
      </c>
      <c r="G38" s="67"/>
      <c r="H38" s="68"/>
      <c r="I38" s="30"/>
      <c r="J38" s="31"/>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3"/>
    </row>
    <row r="39" spans="1:92" x14ac:dyDescent="0.2">
      <c r="A39" s="64"/>
      <c r="B39" s="27"/>
      <c r="C39" s="27" t="s">
        <v>109</v>
      </c>
      <c r="D39" s="27" t="s">
        <v>136</v>
      </c>
      <c r="E39" s="27"/>
      <c r="F39" s="27" t="s">
        <v>111</v>
      </c>
      <c r="G39" s="69"/>
      <c r="H39" s="31"/>
      <c r="I39" s="31"/>
      <c r="J39" s="31"/>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3"/>
    </row>
    <row r="40" spans="1:92" x14ac:dyDescent="0.2">
      <c r="A40" s="64"/>
      <c r="B40" s="27"/>
      <c r="C40" s="27" t="s">
        <v>109</v>
      </c>
      <c r="D40" s="27" t="s">
        <v>137</v>
      </c>
      <c r="E40" s="27"/>
      <c r="F40" s="27" t="s">
        <v>111</v>
      </c>
      <c r="G40" s="69"/>
      <c r="H40" s="31"/>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3"/>
    </row>
    <row r="41" spans="1:92" x14ac:dyDescent="0.2">
      <c r="A41" s="64"/>
      <c r="B41" s="27"/>
      <c r="C41" s="27" t="s">
        <v>109</v>
      </c>
      <c r="D41" s="27" t="s">
        <v>138</v>
      </c>
      <c r="E41" s="27"/>
      <c r="F41" s="27" t="s">
        <v>111</v>
      </c>
      <c r="G41" s="69"/>
      <c r="H41" s="31"/>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3"/>
    </row>
    <row r="42" spans="1:92" x14ac:dyDescent="0.2">
      <c r="A42" s="64"/>
      <c r="B42" s="27"/>
      <c r="C42" s="27" t="s">
        <v>109</v>
      </c>
      <c r="D42" s="27" t="s">
        <v>139</v>
      </c>
      <c r="E42" s="27"/>
      <c r="F42" s="27" t="s">
        <v>111</v>
      </c>
      <c r="G42" s="69"/>
      <c r="H42" s="31"/>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3"/>
    </row>
    <row r="43" spans="1:92" ht="28.5" x14ac:dyDescent="0.2">
      <c r="A43" s="64"/>
      <c r="B43" s="27"/>
      <c r="C43" s="27" t="s">
        <v>109</v>
      </c>
      <c r="D43" s="27" t="s">
        <v>140</v>
      </c>
      <c r="E43" s="27"/>
      <c r="F43" s="27" t="s">
        <v>111</v>
      </c>
      <c r="G43" s="69"/>
      <c r="H43" s="31"/>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3"/>
    </row>
    <row r="44" spans="1:92" x14ac:dyDescent="0.2">
      <c r="A44" s="64"/>
      <c r="B44" s="27"/>
      <c r="C44" s="27" t="s">
        <v>109</v>
      </c>
      <c r="D44" s="27" t="s">
        <v>141</v>
      </c>
      <c r="E44" s="27"/>
      <c r="F44" s="27" t="s">
        <v>111</v>
      </c>
      <c r="G44" s="69"/>
      <c r="H44" s="31"/>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3"/>
    </row>
    <row r="45" spans="1:92" x14ac:dyDescent="0.2">
      <c r="A45" s="64"/>
      <c r="B45" s="27"/>
      <c r="C45" s="27" t="s">
        <v>109</v>
      </c>
      <c r="D45" s="27" t="s">
        <v>142</v>
      </c>
      <c r="E45" s="27"/>
      <c r="F45" s="27" t="s">
        <v>111</v>
      </c>
      <c r="G45" s="69"/>
      <c r="H45" s="31"/>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3"/>
    </row>
    <row r="46" spans="1:92" x14ac:dyDescent="0.2">
      <c r="A46" s="64"/>
      <c r="B46" s="27"/>
      <c r="C46" s="27" t="s">
        <v>109</v>
      </c>
      <c r="D46" s="27" t="s">
        <v>143</v>
      </c>
      <c r="E46" s="27"/>
      <c r="F46" s="27" t="s">
        <v>111</v>
      </c>
      <c r="G46" s="69"/>
      <c r="H46" s="31"/>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3"/>
    </row>
    <row r="47" spans="1:92" x14ac:dyDescent="0.2">
      <c r="A47" s="64"/>
      <c r="B47" s="27"/>
      <c r="C47" s="27" t="s">
        <v>109</v>
      </c>
      <c r="D47" s="27" t="s">
        <v>144</v>
      </c>
      <c r="E47" s="27"/>
      <c r="F47" s="27" t="s">
        <v>111</v>
      </c>
      <c r="G47" s="69"/>
      <c r="H47" s="31"/>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3"/>
    </row>
    <row r="48" spans="1:92" x14ac:dyDescent="0.2">
      <c r="A48" s="64"/>
      <c r="B48" s="27"/>
      <c r="C48" s="27" t="s">
        <v>109</v>
      </c>
      <c r="D48" s="27" t="s">
        <v>145</v>
      </c>
      <c r="E48" s="27"/>
      <c r="F48" s="27" t="s">
        <v>111</v>
      </c>
      <c r="G48" s="69"/>
      <c r="H48" s="31"/>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3"/>
    </row>
    <row r="49" spans="1:92" x14ac:dyDescent="0.2">
      <c r="A49" s="64"/>
      <c r="B49" s="27"/>
      <c r="C49" s="27" t="s">
        <v>109</v>
      </c>
      <c r="D49" s="27" t="s">
        <v>146</v>
      </c>
      <c r="E49" s="27"/>
      <c r="F49" s="27" t="s">
        <v>111</v>
      </c>
      <c r="G49" s="69"/>
      <c r="H49" s="31"/>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3"/>
    </row>
    <row r="50" spans="1:92" x14ac:dyDescent="0.2">
      <c r="A50" s="64"/>
      <c r="B50" s="27"/>
      <c r="C50" s="27" t="s">
        <v>109</v>
      </c>
      <c r="D50" s="27" t="s">
        <v>147</v>
      </c>
      <c r="E50" s="27"/>
      <c r="F50" s="27" t="s">
        <v>111</v>
      </c>
      <c r="G50" s="69"/>
      <c r="H50" s="31"/>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3"/>
    </row>
    <row r="51" spans="1:92" x14ac:dyDescent="0.2">
      <c r="A51" s="64"/>
      <c r="B51" s="27"/>
      <c r="C51" s="27" t="s">
        <v>109</v>
      </c>
      <c r="D51" s="27" t="s">
        <v>148</v>
      </c>
      <c r="E51" s="27"/>
      <c r="F51" s="27" t="s">
        <v>111</v>
      </c>
      <c r="G51" s="69"/>
      <c r="H51" s="31"/>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3"/>
    </row>
    <row r="52" spans="1:92" x14ac:dyDescent="0.2">
      <c r="A52" s="64"/>
      <c r="B52" s="27"/>
      <c r="C52" s="27" t="s">
        <v>109</v>
      </c>
      <c r="D52" s="27" t="s">
        <v>149</v>
      </c>
      <c r="E52" s="27"/>
      <c r="F52" s="27" t="s">
        <v>111</v>
      </c>
      <c r="G52" s="69"/>
      <c r="H52" s="31"/>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3"/>
    </row>
    <row r="53" spans="1:92" x14ac:dyDescent="0.2">
      <c r="A53" s="64"/>
      <c r="B53" s="27"/>
      <c r="C53" s="27" t="s">
        <v>109</v>
      </c>
      <c r="D53" s="27" t="s">
        <v>150</v>
      </c>
      <c r="E53" s="27"/>
      <c r="F53" s="27" t="s">
        <v>111</v>
      </c>
      <c r="G53" s="69"/>
      <c r="H53" s="31"/>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3"/>
    </row>
    <row r="54" spans="1:92" x14ac:dyDescent="0.2">
      <c r="A54" s="64"/>
      <c r="B54" s="27"/>
      <c r="C54" s="27" t="s">
        <v>109</v>
      </c>
      <c r="D54" s="27" t="s">
        <v>151</v>
      </c>
      <c r="E54" s="27"/>
      <c r="F54" s="27" t="s">
        <v>111</v>
      </c>
      <c r="G54" s="69"/>
      <c r="H54" s="31"/>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3"/>
    </row>
    <row r="55" spans="1:92" x14ac:dyDescent="0.2">
      <c r="A55" s="64"/>
      <c r="B55" s="27"/>
      <c r="C55" s="27" t="s">
        <v>109</v>
      </c>
      <c r="D55" s="27" t="s">
        <v>152</v>
      </c>
      <c r="E55" s="27"/>
      <c r="F55" s="27" t="s">
        <v>111</v>
      </c>
      <c r="G55" s="69"/>
      <c r="H55" s="31"/>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3"/>
    </row>
    <row r="56" spans="1:92" x14ac:dyDescent="0.2">
      <c r="A56" s="64"/>
      <c r="B56" s="27"/>
      <c r="C56" s="27" t="s">
        <v>109</v>
      </c>
      <c r="D56" s="27" t="s">
        <v>153</v>
      </c>
      <c r="E56" s="27"/>
      <c r="F56" s="27" t="s">
        <v>111</v>
      </c>
      <c r="G56" s="69"/>
      <c r="H56" s="31"/>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3"/>
    </row>
    <row r="57" spans="1:92" x14ac:dyDescent="0.2">
      <c r="A57" s="64"/>
      <c r="B57" s="27"/>
      <c r="C57" s="27" t="s">
        <v>109</v>
      </c>
      <c r="D57" s="27" t="s">
        <v>154</v>
      </c>
      <c r="E57" s="27"/>
      <c r="F57" s="27" t="s">
        <v>111</v>
      </c>
      <c r="G57" s="31"/>
      <c r="H57" s="31"/>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3"/>
    </row>
    <row r="58" spans="1:92" x14ac:dyDescent="0.2">
      <c r="A58" s="64"/>
      <c r="B58" s="27"/>
      <c r="C58" s="27" t="s">
        <v>109</v>
      </c>
      <c r="D58" s="27" t="s">
        <v>155</v>
      </c>
      <c r="E58" s="27"/>
      <c r="F58" s="27" t="s">
        <v>111</v>
      </c>
      <c r="G58" s="31"/>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3"/>
    </row>
    <row r="59" spans="1:92" x14ac:dyDescent="0.2">
      <c r="A59" s="64"/>
      <c r="B59" s="27"/>
      <c r="C59" s="27" t="s">
        <v>109</v>
      </c>
      <c r="D59" s="27" t="s">
        <v>156</v>
      </c>
      <c r="E59" s="27"/>
      <c r="F59" s="27" t="s">
        <v>111</v>
      </c>
      <c r="G59" s="31"/>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3"/>
    </row>
    <row r="60" spans="1:92" x14ac:dyDescent="0.2">
      <c r="A60" s="64"/>
      <c r="B60" s="27"/>
      <c r="C60" s="27" t="s">
        <v>109</v>
      </c>
      <c r="D60" s="27" t="s">
        <v>157</v>
      </c>
      <c r="E60" s="27"/>
      <c r="F60" s="27" t="s">
        <v>111</v>
      </c>
      <c r="G60" s="31"/>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3"/>
    </row>
    <row r="61" spans="1:92" x14ac:dyDescent="0.2">
      <c r="A61" s="64"/>
      <c r="B61" s="27"/>
      <c r="C61" s="27" t="s">
        <v>109</v>
      </c>
      <c r="D61" s="27" t="s">
        <v>158</v>
      </c>
      <c r="E61" s="27"/>
      <c r="F61" s="27" t="s">
        <v>111</v>
      </c>
      <c r="G61" s="31"/>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3"/>
    </row>
    <row r="62" spans="1:92" x14ac:dyDescent="0.2">
      <c r="A62" s="64"/>
      <c r="B62" s="27"/>
      <c r="C62" s="27" t="s">
        <v>109</v>
      </c>
      <c r="D62" s="27" t="s">
        <v>159</v>
      </c>
      <c r="E62" s="27"/>
      <c r="F62" s="27" t="s">
        <v>111</v>
      </c>
      <c r="G62" s="31"/>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3"/>
    </row>
    <row r="63" spans="1:92" x14ac:dyDescent="0.2">
      <c r="A63" s="64"/>
      <c r="B63" s="27"/>
      <c r="C63" s="27" t="s">
        <v>160</v>
      </c>
      <c r="D63" s="27"/>
      <c r="E63" s="27"/>
      <c r="F63" s="27"/>
      <c r="G63" s="31"/>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3"/>
    </row>
    <row r="64" spans="1:92" x14ac:dyDescent="0.2">
      <c r="A64" s="70"/>
      <c r="B64" s="32"/>
      <c r="C64" s="27" t="s">
        <v>161</v>
      </c>
      <c r="D64" s="27"/>
      <c r="E64" s="32"/>
      <c r="F64" s="32"/>
      <c r="G64" s="31"/>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3"/>
    </row>
    <row r="65" spans="1:92" ht="15" thickBot="1" x14ac:dyDescent="0.25">
      <c r="A65" s="71"/>
      <c r="B65" s="72"/>
      <c r="C65" s="73" t="s">
        <v>162</v>
      </c>
      <c r="D65" s="73"/>
      <c r="E65" s="72"/>
      <c r="F65" s="72"/>
      <c r="G65" s="74"/>
      <c r="H65" s="74"/>
      <c r="I65" s="74"/>
      <c r="J65" s="74"/>
      <c r="K65" s="74"/>
      <c r="L65" s="74"/>
      <c r="M65" s="74"/>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42"/>
    </row>
    <row r="67" spans="1:92" ht="15" thickBot="1" x14ac:dyDescent="0.25"/>
    <row r="68" spans="1:92" ht="15" thickBot="1" x14ac:dyDescent="0.25">
      <c r="A68" s="4" t="e">
        <f>#REF!</f>
        <v>#REF!</v>
      </c>
      <c r="B68" s="75" t="s">
        <v>3</v>
      </c>
      <c r="C68" s="76"/>
    </row>
    <row r="69" spans="1:92" ht="15" thickBot="1" x14ac:dyDescent="0.25">
      <c r="A69" s="9"/>
      <c r="B69" s="9"/>
      <c r="C69" s="9"/>
    </row>
    <row r="70" spans="1:92" ht="15.75" thickBot="1" x14ac:dyDescent="0.25">
      <c r="A70" s="143"/>
      <c r="B70" s="77" t="s">
        <v>164</v>
      </c>
      <c r="C70" s="77" t="s">
        <v>164</v>
      </c>
      <c r="D70" s="78"/>
      <c r="E70" s="78"/>
      <c r="F70" s="78"/>
      <c r="G70" s="78"/>
      <c r="H70" s="78"/>
      <c r="I70" s="78"/>
      <c r="J70" s="79"/>
      <c r="K70" s="78"/>
    </row>
    <row r="71" spans="1:92" x14ac:dyDescent="0.2">
      <c r="A71" s="81"/>
      <c r="B71" s="82"/>
      <c r="C71" s="43"/>
      <c r="D71" s="78"/>
      <c r="E71" s="78"/>
      <c r="F71" s="78"/>
      <c r="G71" s="78"/>
      <c r="H71" s="78"/>
      <c r="I71" s="78"/>
      <c r="J71" s="79"/>
      <c r="K71" s="78"/>
    </row>
    <row r="72" spans="1:92" x14ac:dyDescent="0.2">
      <c r="A72" s="78" t="s">
        <v>167</v>
      </c>
      <c r="B72" s="84">
        <f>3.5%</f>
        <v>3.5000000000000003E-2</v>
      </c>
      <c r="C72" s="43"/>
      <c r="D72" s="78"/>
      <c r="E72" s="78"/>
      <c r="F72" s="78"/>
      <c r="G72" s="78"/>
      <c r="H72" s="78"/>
      <c r="I72" s="78"/>
      <c r="J72" s="79"/>
      <c r="K72" s="78"/>
    </row>
    <row r="73" spans="1:92" x14ac:dyDescent="0.2">
      <c r="A73" s="78" t="s">
        <v>122</v>
      </c>
      <c r="B73" s="84">
        <v>2.92E-2</v>
      </c>
      <c r="C73" s="43"/>
      <c r="D73" s="78"/>
      <c r="E73" s="78"/>
      <c r="F73" s="78"/>
      <c r="G73" s="78"/>
      <c r="H73" s="78"/>
      <c r="I73" s="78"/>
      <c r="J73" s="79"/>
      <c r="K73" s="78"/>
    </row>
    <row r="74" spans="1:92" x14ac:dyDescent="0.2">
      <c r="A74" s="78" t="s">
        <v>170</v>
      </c>
      <c r="B74" s="85">
        <v>5</v>
      </c>
      <c r="C74" s="43"/>
      <c r="D74" s="78"/>
      <c r="E74" s="78"/>
      <c r="F74" s="78"/>
      <c r="G74" s="78"/>
      <c r="H74" s="78"/>
      <c r="I74" s="78"/>
      <c r="J74" s="79"/>
      <c r="K74" s="78"/>
    </row>
    <row r="75" spans="1:92" x14ac:dyDescent="0.2">
      <c r="A75" s="78" t="s">
        <v>172</v>
      </c>
      <c r="B75" s="86">
        <v>1000</v>
      </c>
      <c r="C75" s="43"/>
      <c r="D75" s="78"/>
      <c r="E75" s="78"/>
      <c r="F75" s="78"/>
      <c r="G75" s="78"/>
      <c r="H75" s="78"/>
      <c r="I75" s="78"/>
      <c r="J75" s="79"/>
      <c r="K75" s="78"/>
    </row>
    <row r="76" spans="1:92" x14ac:dyDescent="0.2">
      <c r="A76" s="88" t="s">
        <v>174</v>
      </c>
      <c r="B76" s="89">
        <f>1/B74</f>
        <v>0.2</v>
      </c>
      <c r="C76" s="43"/>
      <c r="D76" s="78"/>
      <c r="E76" s="78"/>
      <c r="F76" s="78"/>
      <c r="G76" s="78"/>
      <c r="H76" s="78"/>
      <c r="I76" s="78"/>
      <c r="J76" s="79"/>
      <c r="K76" s="78"/>
    </row>
    <row r="77" spans="1:92" x14ac:dyDescent="0.2">
      <c r="A77" s="78"/>
      <c r="B77" s="78"/>
      <c r="C77" s="78"/>
      <c r="D77" s="78"/>
      <c r="E77" s="78"/>
      <c r="F77" s="78"/>
      <c r="G77" s="78"/>
      <c r="H77" s="78"/>
      <c r="I77" s="78"/>
      <c r="J77" s="79"/>
      <c r="K77" s="78"/>
    </row>
    <row r="78" spans="1:92" ht="15" thickBot="1" x14ac:dyDescent="0.25">
      <c r="A78" s="78"/>
      <c r="B78" s="78"/>
      <c r="C78" s="90">
        <v>1</v>
      </c>
      <c r="D78" s="90">
        <v>2</v>
      </c>
      <c r="E78" s="90">
        <v>3</v>
      </c>
      <c r="F78" s="90">
        <v>4</v>
      </c>
      <c r="G78" s="90">
        <v>5</v>
      </c>
      <c r="I78" s="78"/>
      <c r="J78" s="79"/>
      <c r="K78" s="78"/>
    </row>
    <row r="79" spans="1:92" x14ac:dyDescent="0.2">
      <c r="A79" s="92"/>
      <c r="B79" s="92"/>
      <c r="C79" s="93" t="s">
        <v>175</v>
      </c>
      <c r="D79" s="93" t="s">
        <v>176</v>
      </c>
      <c r="E79" s="93" t="s">
        <v>177</v>
      </c>
      <c r="F79" s="93" t="s">
        <v>178</v>
      </c>
      <c r="G79" s="94" t="s">
        <v>179</v>
      </c>
      <c r="H79" s="78"/>
      <c r="I79" s="170" t="s">
        <v>180</v>
      </c>
      <c r="J79" s="171"/>
      <c r="K79" s="78"/>
    </row>
    <row r="80" spans="1:92" ht="15" thickBot="1" x14ac:dyDescent="0.25">
      <c r="A80" s="96" t="s">
        <v>108</v>
      </c>
      <c r="B80" s="96"/>
      <c r="C80" s="97">
        <f>1/((1+$B$72)^(C78))</f>
        <v>0.96618357487922713</v>
      </c>
      <c r="D80" s="97">
        <f t="shared" ref="D80:G80" si="15">1/((1+$B$72)^(D78))</f>
        <v>0.93351070036640305</v>
      </c>
      <c r="E80" s="97">
        <f t="shared" si="15"/>
        <v>0.90194270566802237</v>
      </c>
      <c r="F80" s="97">
        <f t="shared" si="15"/>
        <v>0.87144222769857238</v>
      </c>
      <c r="G80" s="97">
        <f t="shared" si="15"/>
        <v>0.84197316685852419</v>
      </c>
      <c r="H80" s="78"/>
      <c r="I80" s="172" t="s">
        <v>182</v>
      </c>
      <c r="J80" s="173"/>
      <c r="K80" s="78"/>
    </row>
    <row r="81" spans="1:11" ht="15" thickBot="1" x14ac:dyDescent="0.25">
      <c r="A81" s="78"/>
      <c r="B81" s="78"/>
      <c r="C81" s="78"/>
      <c r="D81" s="78"/>
      <c r="E81" s="78"/>
      <c r="F81" s="78"/>
      <c r="G81" s="78"/>
      <c r="H81" s="78"/>
      <c r="I81" s="98"/>
      <c r="J81" s="99"/>
      <c r="K81" s="78"/>
    </row>
    <row r="82" spans="1:11" x14ac:dyDescent="0.2">
      <c r="A82" s="101"/>
      <c r="B82" s="101"/>
      <c r="C82" s="102"/>
      <c r="D82" s="102"/>
      <c r="E82" s="102"/>
      <c r="F82" s="102"/>
      <c r="G82" s="103"/>
      <c r="H82" s="78"/>
      <c r="I82" s="98"/>
      <c r="J82" s="99"/>
      <c r="K82" s="78"/>
    </row>
    <row r="83" spans="1:11" x14ac:dyDescent="0.2">
      <c r="A83" s="105"/>
      <c r="B83" s="106" t="s">
        <v>184</v>
      </c>
      <c r="C83" s="107" t="s">
        <v>175</v>
      </c>
      <c r="D83" s="107" t="s">
        <v>176</v>
      </c>
      <c r="E83" s="107" t="s">
        <v>177</v>
      </c>
      <c r="F83" s="107" t="s">
        <v>178</v>
      </c>
      <c r="G83" s="108" t="s">
        <v>179</v>
      </c>
      <c r="H83" s="78"/>
      <c r="I83" s="98"/>
      <c r="J83" s="99"/>
      <c r="K83" s="78"/>
    </row>
    <row r="84" spans="1:11" x14ac:dyDescent="0.2">
      <c r="A84" s="78" t="s">
        <v>117</v>
      </c>
      <c r="B84" s="109" t="s">
        <v>186</v>
      </c>
      <c r="C84" s="110">
        <f>B75</f>
        <v>1000</v>
      </c>
      <c r="D84" s="110">
        <f>C86</f>
        <v>800</v>
      </c>
      <c r="E84" s="110">
        <f>D86</f>
        <v>600</v>
      </c>
      <c r="F84" s="110">
        <f>E86</f>
        <v>400</v>
      </c>
      <c r="G84" s="111">
        <f>F86</f>
        <v>200</v>
      </c>
      <c r="H84" s="78"/>
      <c r="I84" s="174" t="s">
        <v>187</v>
      </c>
      <c r="J84" s="175"/>
      <c r="K84" s="78"/>
    </row>
    <row r="85" spans="1:11" x14ac:dyDescent="0.2">
      <c r="A85" s="78" t="s">
        <v>119</v>
      </c>
      <c r="B85" s="109" t="s">
        <v>186</v>
      </c>
      <c r="C85" s="110">
        <f>$C$84*$B$76</f>
        <v>200</v>
      </c>
      <c r="D85" s="110">
        <f>$C$84*$B$76</f>
        <v>200</v>
      </c>
      <c r="E85" s="110">
        <f>$C$84*$B$76</f>
        <v>200</v>
      </c>
      <c r="F85" s="110">
        <f>$C$84*$B$76</f>
        <v>200</v>
      </c>
      <c r="G85" s="111">
        <f>$C$84*$B$76</f>
        <v>200</v>
      </c>
      <c r="H85" s="78"/>
      <c r="I85" s="176" t="s">
        <v>189</v>
      </c>
      <c r="J85" s="177"/>
      <c r="K85" s="78"/>
    </row>
    <row r="86" spans="1:11" x14ac:dyDescent="0.2">
      <c r="A86" s="78" t="s">
        <v>120</v>
      </c>
      <c r="B86" s="109" t="s">
        <v>186</v>
      </c>
      <c r="C86" s="110">
        <f>C84-C85</f>
        <v>800</v>
      </c>
      <c r="D86" s="110">
        <f>D84-D85</f>
        <v>600</v>
      </c>
      <c r="E86" s="110">
        <f>E84-E85</f>
        <v>400</v>
      </c>
      <c r="F86" s="110">
        <f>F84-F85</f>
        <v>200</v>
      </c>
      <c r="G86" s="111">
        <f>G84-G85</f>
        <v>0</v>
      </c>
      <c r="H86" s="78"/>
      <c r="I86" s="145" t="s">
        <v>191</v>
      </c>
      <c r="J86" s="146"/>
      <c r="K86" s="78"/>
    </row>
    <row r="87" spans="1:11" x14ac:dyDescent="0.2">
      <c r="A87" s="78" t="s">
        <v>121</v>
      </c>
      <c r="B87" s="109" t="s">
        <v>186</v>
      </c>
      <c r="C87" s="110">
        <f>AVERAGE(C84,C86)</f>
        <v>900</v>
      </c>
      <c r="D87" s="110">
        <f>AVERAGE(D84,D86)</f>
        <v>700</v>
      </c>
      <c r="E87" s="110">
        <f>AVERAGE(E84,E86)</f>
        <v>500</v>
      </c>
      <c r="F87" s="110">
        <f>AVERAGE(F84,F86)</f>
        <v>300</v>
      </c>
      <c r="G87" s="111">
        <f>AVERAGE(G84,G86)</f>
        <v>100</v>
      </c>
      <c r="H87" s="78"/>
      <c r="I87" s="145" t="s">
        <v>193</v>
      </c>
      <c r="J87" s="146"/>
      <c r="K87" s="78"/>
    </row>
    <row r="88" spans="1:11" x14ac:dyDescent="0.2">
      <c r="A88" s="78" t="s">
        <v>106</v>
      </c>
      <c r="B88" s="109" t="s">
        <v>186</v>
      </c>
      <c r="C88" s="110">
        <f>(C87*($B$73))+C85</f>
        <v>226.28</v>
      </c>
      <c r="D88" s="110">
        <f>(D87*($B$73))+D85</f>
        <v>220.44</v>
      </c>
      <c r="E88" s="110">
        <f>(E87*($B$73))+E85</f>
        <v>214.6</v>
      </c>
      <c r="F88" s="110">
        <f>(F87*($B$73))+F85</f>
        <v>208.76</v>
      </c>
      <c r="G88" s="111">
        <f>(G87*($B$73))+G85</f>
        <v>202.92</v>
      </c>
      <c r="H88" s="78"/>
      <c r="I88" s="147" t="s">
        <v>195</v>
      </c>
      <c r="J88" s="148"/>
      <c r="K88" s="78"/>
    </row>
    <row r="89" spans="1:11" x14ac:dyDescent="0.2">
      <c r="A89" s="78" t="s">
        <v>197</v>
      </c>
      <c r="B89" s="109" t="s">
        <v>186</v>
      </c>
      <c r="C89" s="110">
        <f>C88*C80</f>
        <v>218.62801932367151</v>
      </c>
      <c r="D89" s="110">
        <f>D88*D80</f>
        <v>205.78309878876988</v>
      </c>
      <c r="E89" s="110">
        <f>E88*E80</f>
        <v>193.55690463635759</v>
      </c>
      <c r="F89" s="110">
        <f>F88*F80</f>
        <v>181.92227945435397</v>
      </c>
      <c r="G89" s="111">
        <f>G88*G80</f>
        <v>170.85319501893173</v>
      </c>
      <c r="H89" s="78"/>
      <c r="I89" s="147" t="s">
        <v>198</v>
      </c>
      <c r="J89" s="148"/>
      <c r="K89" s="78"/>
    </row>
    <row r="90" spans="1:11" x14ac:dyDescent="0.2">
      <c r="A90" s="78"/>
      <c r="B90" s="109"/>
      <c r="C90" s="110"/>
      <c r="D90" s="110"/>
      <c r="E90" s="110"/>
      <c r="F90" s="110"/>
      <c r="G90" s="111"/>
      <c r="H90" s="78"/>
      <c r="I90" s="98"/>
      <c r="J90" s="99"/>
      <c r="K90" s="78"/>
    </row>
    <row r="91" spans="1:11" x14ac:dyDescent="0.2">
      <c r="A91" s="112" t="s">
        <v>200</v>
      </c>
      <c r="B91" s="113" t="s">
        <v>186</v>
      </c>
      <c r="C91" s="114">
        <f>SUM(C89:G89)</f>
        <v>970.74349722208467</v>
      </c>
      <c r="D91" s="110"/>
      <c r="E91" s="110"/>
      <c r="F91" s="110"/>
      <c r="G91" s="111"/>
      <c r="H91" s="78"/>
      <c r="I91" s="147" t="s">
        <v>201</v>
      </c>
      <c r="J91" s="148"/>
      <c r="K91" s="78"/>
    </row>
    <row r="92" spans="1:11" ht="15" thickBot="1" x14ac:dyDescent="0.25">
      <c r="A92" s="96"/>
      <c r="B92" s="116"/>
      <c r="C92" s="96"/>
      <c r="D92" s="96"/>
      <c r="E92" s="96"/>
      <c r="F92" s="96"/>
      <c r="G92" s="117"/>
      <c r="H92" s="78"/>
      <c r="I92" s="95"/>
      <c r="J92" s="117"/>
      <c r="K92" s="78"/>
    </row>
    <row r="93" spans="1:11" x14ac:dyDescent="0.2">
      <c r="A93" s="78"/>
      <c r="B93" s="78"/>
      <c r="C93" s="78"/>
      <c r="D93" s="78"/>
      <c r="E93" s="78"/>
      <c r="F93" s="78"/>
      <c r="G93" s="78"/>
      <c r="H93" s="78"/>
      <c r="I93" s="79"/>
      <c r="J93" s="78"/>
      <c r="K93" s="78"/>
    </row>
    <row r="94" spans="1:11" ht="15" thickBot="1" x14ac:dyDescent="0.25">
      <c r="A94" s="78"/>
      <c r="B94" s="78"/>
      <c r="C94" s="78"/>
      <c r="D94" s="78"/>
      <c r="E94" s="78"/>
      <c r="F94" s="78"/>
      <c r="G94" s="78"/>
      <c r="H94" s="78"/>
      <c r="I94" s="79"/>
      <c r="J94" s="78"/>
      <c r="K94" s="78"/>
    </row>
    <row r="95" spans="1:11" x14ac:dyDescent="0.2">
      <c r="A95" s="150"/>
      <c r="B95" s="150"/>
      <c r="C95" s="150"/>
      <c r="D95" s="150"/>
      <c r="E95" s="150"/>
      <c r="F95" s="150"/>
      <c r="G95" s="151"/>
      <c r="H95" s="78"/>
      <c r="I95" s="79"/>
      <c r="J95" s="78"/>
      <c r="K95" s="78"/>
    </row>
    <row r="96" spans="1:11" x14ac:dyDescent="0.2">
      <c r="A96" s="153"/>
      <c r="B96" s="153"/>
      <c r="C96" s="153"/>
      <c r="D96" s="153"/>
      <c r="E96" s="153"/>
      <c r="F96" s="153"/>
      <c r="G96" s="154"/>
      <c r="I96" s="78"/>
      <c r="J96" s="79"/>
      <c r="K96" s="78"/>
    </row>
    <row r="97" spans="1:7" x14ac:dyDescent="0.2">
      <c r="A97" s="153"/>
      <c r="B97" s="153"/>
      <c r="C97" s="153"/>
      <c r="D97" s="153"/>
      <c r="E97" s="153"/>
      <c r="F97" s="153"/>
      <c r="G97" s="154"/>
    </row>
    <row r="98" spans="1:7" x14ac:dyDescent="0.2">
      <c r="A98" s="153"/>
      <c r="B98" s="153"/>
      <c r="C98" s="153"/>
      <c r="D98" s="153"/>
      <c r="E98" s="153"/>
      <c r="F98" s="153"/>
      <c r="G98" s="154"/>
    </row>
    <row r="99" spans="1:7" x14ac:dyDescent="0.2">
      <c r="A99" s="153"/>
      <c r="B99" s="153"/>
      <c r="C99" s="153"/>
      <c r="D99" s="153"/>
      <c r="E99" s="153"/>
      <c r="F99" s="153"/>
      <c r="G99" s="154"/>
    </row>
    <row r="100" spans="1:7" x14ac:dyDescent="0.2">
      <c r="A100" s="153"/>
      <c r="B100" s="153"/>
      <c r="C100" s="153"/>
      <c r="D100" s="153"/>
      <c r="E100" s="153"/>
      <c r="F100" s="153"/>
      <c r="G100" s="154"/>
    </row>
    <row r="101" spans="1:7" x14ac:dyDescent="0.2">
      <c r="A101" s="153"/>
      <c r="B101" s="153"/>
      <c r="C101" s="153"/>
      <c r="D101" s="153"/>
      <c r="E101" s="153"/>
      <c r="F101" s="153"/>
      <c r="G101" s="154"/>
    </row>
    <row r="102" spans="1:7" x14ac:dyDescent="0.2">
      <c r="A102" s="153"/>
      <c r="B102" s="153"/>
      <c r="C102" s="153"/>
      <c r="D102" s="153"/>
      <c r="E102" s="153"/>
      <c r="F102" s="153"/>
      <c r="G102" s="154"/>
    </row>
    <row r="103" spans="1:7" x14ac:dyDescent="0.2">
      <c r="A103" s="153"/>
      <c r="B103" s="153"/>
      <c r="C103" s="153"/>
      <c r="D103" s="153"/>
      <c r="E103" s="153"/>
      <c r="F103" s="153"/>
      <c r="G103" s="154"/>
    </row>
    <row r="104" spans="1:7" x14ac:dyDescent="0.2">
      <c r="A104" s="153"/>
      <c r="B104" s="153"/>
      <c r="C104" s="153"/>
      <c r="D104" s="153"/>
      <c r="E104" s="153"/>
      <c r="F104" s="153"/>
      <c r="G104" s="154"/>
    </row>
    <row r="105" spans="1:7" x14ac:dyDescent="0.2">
      <c r="A105" s="153"/>
      <c r="B105" s="153"/>
      <c r="C105" s="153"/>
      <c r="D105" s="153"/>
      <c r="E105" s="153"/>
      <c r="F105" s="153"/>
      <c r="G105" s="154"/>
    </row>
    <row r="106" spans="1:7" x14ac:dyDescent="0.2">
      <c r="A106" s="153"/>
      <c r="B106" s="153"/>
      <c r="C106" s="153"/>
      <c r="D106" s="153"/>
      <c r="E106" s="153"/>
      <c r="F106" s="153"/>
      <c r="G106" s="154"/>
    </row>
    <row r="107" spans="1:7" x14ac:dyDescent="0.2">
      <c r="A107" s="153"/>
      <c r="B107" s="153"/>
      <c r="C107" s="153"/>
      <c r="D107" s="153"/>
      <c r="E107" s="153"/>
      <c r="F107" s="153"/>
      <c r="G107" s="154"/>
    </row>
    <row r="108" spans="1:7" x14ac:dyDescent="0.2">
      <c r="A108" s="153"/>
      <c r="B108" s="153"/>
      <c r="C108" s="153"/>
      <c r="D108" s="153"/>
      <c r="E108" s="153"/>
      <c r="F108" s="153"/>
      <c r="G108" s="154"/>
    </row>
    <row r="109" spans="1:7" x14ac:dyDescent="0.2">
      <c r="A109" s="153"/>
      <c r="B109" s="153"/>
      <c r="C109" s="153"/>
      <c r="D109" s="153"/>
      <c r="E109" s="153"/>
      <c r="F109" s="153"/>
      <c r="G109" s="154"/>
    </row>
    <row r="110" spans="1:7" x14ac:dyDescent="0.2">
      <c r="A110" s="153"/>
      <c r="B110" s="153"/>
      <c r="C110" s="153"/>
      <c r="D110" s="153"/>
      <c r="E110" s="153"/>
      <c r="F110" s="153"/>
      <c r="G110" s="154"/>
    </row>
    <row r="111" spans="1:7" x14ac:dyDescent="0.2">
      <c r="A111" s="153"/>
      <c r="B111" s="153"/>
      <c r="C111" s="153"/>
      <c r="D111" s="153"/>
      <c r="E111" s="153"/>
      <c r="F111" s="153"/>
      <c r="G111" s="154"/>
    </row>
    <row r="112" spans="1:7" x14ac:dyDescent="0.2">
      <c r="A112" s="153"/>
      <c r="B112" s="153"/>
      <c r="C112" s="153"/>
      <c r="D112" s="153"/>
      <c r="E112" s="153"/>
      <c r="F112" s="153"/>
      <c r="G112" s="154"/>
    </row>
    <row r="113" spans="1:7" x14ac:dyDescent="0.2">
      <c r="A113" s="153"/>
      <c r="B113" s="153"/>
      <c r="C113" s="153"/>
      <c r="D113" s="153"/>
      <c r="E113" s="153"/>
      <c r="F113" s="153"/>
      <c r="G113" s="154"/>
    </row>
    <row r="114" spans="1:7" x14ac:dyDescent="0.2">
      <c r="A114" s="153"/>
      <c r="B114" s="153"/>
      <c r="C114" s="153"/>
      <c r="D114" s="153"/>
      <c r="E114" s="153"/>
      <c r="F114" s="153"/>
      <c r="G114" s="154"/>
    </row>
    <row r="115" spans="1:7" x14ac:dyDescent="0.2">
      <c r="A115" s="153"/>
      <c r="B115" s="153"/>
      <c r="C115" s="153"/>
      <c r="D115" s="153"/>
      <c r="E115" s="153"/>
      <c r="F115" s="153"/>
      <c r="G115" s="154"/>
    </row>
    <row r="116" spans="1:7" x14ac:dyDescent="0.2">
      <c r="A116" s="153"/>
      <c r="B116" s="153"/>
      <c r="C116" s="153"/>
      <c r="D116" s="153"/>
      <c r="E116" s="153"/>
      <c r="F116" s="153"/>
      <c r="G116" s="154"/>
    </row>
    <row r="117" spans="1:7" x14ac:dyDescent="0.2">
      <c r="A117" s="153"/>
      <c r="B117" s="153"/>
      <c r="C117" s="153"/>
      <c r="D117" s="153"/>
      <c r="E117" s="153"/>
      <c r="F117" s="153"/>
      <c r="G117" s="154"/>
    </row>
    <row r="118" spans="1:7" x14ac:dyDescent="0.2">
      <c r="A118" s="153"/>
      <c r="B118" s="153"/>
      <c r="C118" s="153"/>
      <c r="D118" s="153"/>
      <c r="E118" s="153"/>
      <c r="F118" s="153"/>
      <c r="G118" s="154"/>
    </row>
    <row r="119" spans="1:7" ht="15" thickBot="1" x14ac:dyDescent="0.25">
      <c r="A119" s="156"/>
      <c r="B119" s="156"/>
      <c r="C119" s="156"/>
      <c r="D119" s="156"/>
      <c r="E119" s="156"/>
      <c r="F119" s="156"/>
      <c r="G119" s="157"/>
    </row>
  </sheetData>
  <mergeCells count="12">
    <mergeCell ref="I87:J87"/>
    <mergeCell ref="I88:J88"/>
    <mergeCell ref="I89:J89"/>
    <mergeCell ref="I91:J91"/>
    <mergeCell ref="A95:G119"/>
    <mergeCell ref="I86:J86"/>
    <mergeCell ref="G15:K15"/>
    <mergeCell ref="G17:K17"/>
    <mergeCell ref="I79:J79"/>
    <mergeCell ref="I80:J80"/>
    <mergeCell ref="I84:J84"/>
    <mergeCell ref="I85:J85"/>
  </mergeCells>
  <dataValidations count="4">
    <dataValidation type="list" allowBlank="1" showInputMessage="1" showErrorMessage="1" sqref="D29:E30" xr:uid="{B4409DB0-D879-45EC-BCDB-2A8101DD0AA6}">
      <formula1>INDIRECT(IFERROR(RIGHT(#REF!,LEN(#REF!)-FIND(" ",#REF!)),#REF!)&amp;"Subs")</formula1>
    </dataValidation>
    <dataValidation type="list" allowBlank="1" showInputMessage="1" showErrorMessage="1" sqref="D31:E45" xr:uid="{F9269637-3E99-40EF-82EF-AEA5FBE7F889}">
      <formula1>INDIRECT(IFERROR(RIGHT($A31,LEN($A31)-FIND(" ",$A31)),$A31)&amp;"Subs")</formula1>
    </dataValidation>
    <dataValidation type="list" allowBlank="1" showInputMessage="1" showErrorMessage="1" sqref="F29:F63 F12:F13 F16:F18 F25:F27" xr:uid="{FD75DA9D-9C5B-4EB9-B4D8-A93045189193}">
      <formula1>"Fixed,Variable"</formula1>
    </dataValidation>
    <dataValidation type="list" allowBlank="1" showInputMessage="1" showErrorMessage="1" sqref="D63:D65 C29:C65 C12:C13 C16:C27" xr:uid="{F1E24A28-4A8D-4D75-81A8-D223098B4330}">
      <formula1>Variables</formula1>
    </dataValidation>
  </dataValidations>
  <hyperlinks>
    <hyperlink ref="E3" location="'TITLE PAGE'!A1" display="Back to title page" xr:uid="{CF96131F-4A1D-4DA8-9F38-25728081035B}"/>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3D507-CCDF-460A-B2F5-A98F076BF66A}">
  <sheetPr codeName="Sheet24"/>
  <dimension ref="A2:CN119"/>
  <sheetViews>
    <sheetView zoomScale="70" zoomScaleNormal="70" workbookViewId="0">
      <selection sqref="A1:A1048576"/>
    </sheetView>
  </sheetViews>
  <sheetFormatPr defaultColWidth="10.7109375" defaultRowHeight="14.25" x14ac:dyDescent="0.2"/>
  <cols>
    <col min="1" max="3" width="18.42578125" style="2" customWidth="1"/>
    <col min="4" max="4" width="55.5703125" style="2" customWidth="1"/>
    <col min="5" max="5" width="18.5703125" style="2" customWidth="1"/>
    <col min="6" max="6" width="20.7109375" style="2" customWidth="1"/>
    <col min="7" max="7" width="10.7109375" style="2" customWidth="1"/>
    <col min="8" max="8" width="12.7109375" style="2" customWidth="1"/>
    <col min="9" max="9" width="9.7109375" style="2" customWidth="1"/>
    <col min="10" max="16384" width="10.7109375" style="2"/>
  </cols>
  <sheetData>
    <row r="2" spans="1:92" ht="15" thickBot="1" x14ac:dyDescent="0.25"/>
    <row r="3" spans="1:92" ht="30.75" thickBot="1" x14ac:dyDescent="0.25">
      <c r="A3" s="4" t="s">
        <v>2</v>
      </c>
      <c r="B3" s="5" t="s">
        <v>3</v>
      </c>
      <c r="C3" s="6">
        <v>2</v>
      </c>
      <c r="D3" s="7"/>
      <c r="E3" s="8" t="s">
        <v>4</v>
      </c>
      <c r="F3" s="9"/>
      <c r="G3" s="7"/>
      <c r="H3" s="10"/>
    </row>
    <row r="4" spans="1:92" ht="15" thickBot="1" x14ac:dyDescent="0.25"/>
    <row r="5" spans="1:92" ht="15.75" thickBot="1" x14ac:dyDescent="0.25">
      <c r="A5" s="143"/>
      <c r="B5" s="10"/>
      <c r="C5" s="10"/>
      <c r="D5" s="10"/>
      <c r="E5" s="10"/>
      <c r="F5" s="10"/>
      <c r="G5" s="10"/>
      <c r="H5" s="10"/>
      <c r="I5" s="10"/>
    </row>
    <row r="6" spans="1:92" ht="129.75" thickBot="1" x14ac:dyDescent="0.25">
      <c r="A6" s="12" t="s">
        <v>7</v>
      </c>
      <c r="B6" s="13" t="s">
        <v>8</v>
      </c>
      <c r="C6" s="13" t="s">
        <v>9</v>
      </c>
      <c r="D6" s="13" t="s">
        <v>10</v>
      </c>
      <c r="E6" s="13" t="s">
        <v>11</v>
      </c>
      <c r="F6" s="14" t="s">
        <v>12</v>
      </c>
      <c r="G6" s="15" t="s">
        <v>13</v>
      </c>
      <c r="H6" s="16" t="s">
        <v>14</v>
      </c>
      <c r="I6" s="16" t="s">
        <v>15</v>
      </c>
      <c r="J6" s="16" t="s">
        <v>16</v>
      </c>
      <c r="K6" s="16" t="s">
        <v>17</v>
      </c>
      <c r="L6" s="16" t="s">
        <v>18</v>
      </c>
      <c r="M6" s="16" t="s">
        <v>19</v>
      </c>
      <c r="N6" s="16" t="s">
        <v>20</v>
      </c>
      <c r="O6" s="16" t="s">
        <v>21</v>
      </c>
      <c r="P6" s="16" t="s">
        <v>22</v>
      </c>
      <c r="Q6" s="16" t="s">
        <v>23</v>
      </c>
      <c r="R6" s="16" t="s">
        <v>24</v>
      </c>
      <c r="S6" s="16" t="s">
        <v>25</v>
      </c>
      <c r="T6" s="16" t="s">
        <v>26</v>
      </c>
      <c r="U6" s="16" t="s">
        <v>27</v>
      </c>
      <c r="V6" s="16" t="s">
        <v>28</v>
      </c>
      <c r="W6" s="16" t="s">
        <v>29</v>
      </c>
      <c r="X6" s="16" t="s">
        <v>30</v>
      </c>
      <c r="Y6" s="16" t="s">
        <v>31</v>
      </c>
      <c r="Z6" s="16" t="s">
        <v>32</v>
      </c>
      <c r="AA6" s="16" t="s">
        <v>33</v>
      </c>
      <c r="AB6" s="16" t="s">
        <v>34</v>
      </c>
      <c r="AC6" s="16" t="s">
        <v>35</v>
      </c>
      <c r="AD6" s="16" t="s">
        <v>36</v>
      </c>
      <c r="AE6" s="16" t="s">
        <v>37</v>
      </c>
      <c r="AF6" s="16" t="s">
        <v>38</v>
      </c>
      <c r="AG6" s="16" t="s">
        <v>39</v>
      </c>
      <c r="AH6" s="16" t="s">
        <v>40</v>
      </c>
      <c r="AI6" s="16" t="s">
        <v>41</v>
      </c>
      <c r="AJ6" s="16" t="s">
        <v>42</v>
      </c>
      <c r="AK6" s="16" t="s">
        <v>43</v>
      </c>
      <c r="AL6" s="16" t="s">
        <v>44</v>
      </c>
      <c r="AM6" s="16" t="s">
        <v>45</v>
      </c>
      <c r="AN6" s="16" t="s">
        <v>46</v>
      </c>
      <c r="AO6" s="16" t="s">
        <v>47</v>
      </c>
      <c r="AP6" s="16" t="s">
        <v>48</v>
      </c>
      <c r="AQ6" s="16" t="s">
        <v>49</v>
      </c>
      <c r="AR6" s="16" t="s">
        <v>50</v>
      </c>
      <c r="AS6" s="16" t="s">
        <v>51</v>
      </c>
      <c r="AT6" s="16" t="s">
        <v>52</v>
      </c>
      <c r="AU6" s="16" t="s">
        <v>53</v>
      </c>
      <c r="AV6" s="16" t="s">
        <v>54</v>
      </c>
      <c r="AW6" s="16" t="s">
        <v>55</v>
      </c>
      <c r="AX6" s="16" t="s">
        <v>56</v>
      </c>
      <c r="AY6" s="16" t="s">
        <v>57</v>
      </c>
      <c r="AZ6" s="16" t="s">
        <v>58</v>
      </c>
      <c r="BA6" s="16" t="s">
        <v>59</v>
      </c>
      <c r="BB6" s="16" t="s">
        <v>60</v>
      </c>
      <c r="BC6" s="16" t="s">
        <v>61</v>
      </c>
      <c r="BD6" s="16" t="s">
        <v>62</v>
      </c>
      <c r="BE6" s="16" t="s">
        <v>63</v>
      </c>
      <c r="BF6" s="16" t="s">
        <v>64</v>
      </c>
      <c r="BG6" s="16" t="s">
        <v>65</v>
      </c>
      <c r="BH6" s="16" t="s">
        <v>66</v>
      </c>
      <c r="BI6" s="16" t="s">
        <v>67</v>
      </c>
      <c r="BJ6" s="16" t="s">
        <v>68</v>
      </c>
      <c r="BK6" s="16" t="s">
        <v>69</v>
      </c>
      <c r="BL6" s="16" t="s">
        <v>70</v>
      </c>
      <c r="BM6" s="16" t="s">
        <v>71</v>
      </c>
      <c r="BN6" s="16" t="s">
        <v>72</v>
      </c>
      <c r="BO6" s="16" t="s">
        <v>73</v>
      </c>
      <c r="BP6" s="16" t="s">
        <v>74</v>
      </c>
      <c r="BQ6" s="16" t="s">
        <v>75</v>
      </c>
      <c r="BR6" s="16" t="s">
        <v>76</v>
      </c>
      <c r="BS6" s="16" t="s">
        <v>77</v>
      </c>
      <c r="BT6" s="16" t="s">
        <v>78</v>
      </c>
      <c r="BU6" s="16" t="s">
        <v>79</v>
      </c>
      <c r="BV6" s="16" t="s">
        <v>80</v>
      </c>
      <c r="BW6" s="16" t="s">
        <v>81</v>
      </c>
      <c r="BX6" s="16" t="s">
        <v>82</v>
      </c>
      <c r="BY6" s="16" t="s">
        <v>83</v>
      </c>
      <c r="BZ6" s="16" t="s">
        <v>84</v>
      </c>
      <c r="CA6" s="16" t="s">
        <v>85</v>
      </c>
      <c r="CB6" s="16" t="s">
        <v>86</v>
      </c>
      <c r="CC6" s="16" t="s">
        <v>87</v>
      </c>
      <c r="CD6" s="16" t="s">
        <v>88</v>
      </c>
      <c r="CE6" s="16" t="s">
        <v>89</v>
      </c>
      <c r="CF6" s="16" t="s">
        <v>90</v>
      </c>
      <c r="CG6" s="16" t="s">
        <v>91</v>
      </c>
      <c r="CH6" s="16" t="s">
        <v>92</v>
      </c>
      <c r="CI6" s="16" t="s">
        <v>93</v>
      </c>
      <c r="CJ6" s="16" t="s">
        <v>94</v>
      </c>
      <c r="CK6" s="16" t="s">
        <v>95</v>
      </c>
      <c r="CL6" s="16" t="s">
        <v>96</v>
      </c>
      <c r="CM6" s="16" t="s">
        <v>97</v>
      </c>
      <c r="CN6" s="17" t="s">
        <v>98</v>
      </c>
    </row>
    <row r="7" spans="1:92" ht="15" x14ac:dyDescent="0.2">
      <c r="A7" s="18"/>
      <c r="B7" s="19"/>
      <c r="C7" s="19" t="s">
        <v>100</v>
      </c>
      <c r="D7" s="20"/>
      <c r="F7" s="21" t="s">
        <v>101</v>
      </c>
      <c r="G7" s="22"/>
      <c r="H7" s="23"/>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5"/>
    </row>
    <row r="8" spans="1:92" ht="15" x14ac:dyDescent="0.25">
      <c r="A8" t="s">
        <v>290</v>
      </c>
      <c r="B8" t="s">
        <v>291</v>
      </c>
      <c r="C8" s="27" t="s">
        <v>104</v>
      </c>
      <c r="D8" s="28"/>
      <c r="F8" s="29" t="s">
        <v>105</v>
      </c>
      <c r="G8" s="30"/>
      <c r="H8" s="31"/>
      <c r="I8" s="31"/>
      <c r="J8" s="31"/>
      <c r="K8" s="31"/>
      <c r="L8" s="31"/>
      <c r="M8" s="118">
        <f>'[4]EA Tables'!$G$40/1000000</f>
        <v>5.5023391052747214E-3</v>
      </c>
      <c r="N8" s="118">
        <f>'[4]EA Tables'!$G$40/1000000</f>
        <v>5.5023391052747214E-3</v>
      </c>
      <c r="O8" s="118">
        <f>'[4]EA Tables'!$G$40/1000000</f>
        <v>5.5023391052747214E-3</v>
      </c>
      <c r="P8" s="118">
        <f>'[4]EA Tables'!$G$40/1000000</f>
        <v>5.5023391052747214E-3</v>
      </c>
      <c r="Q8" s="118">
        <f>'[4]EA Tables'!$G$40/1000000</f>
        <v>5.5023391052747214E-3</v>
      </c>
      <c r="R8" s="118">
        <f>'[4]EA Tables'!$M$40/1000000</f>
        <v>1.2043200891411547E-2</v>
      </c>
      <c r="S8" s="118">
        <f>'[4]EA Tables'!$M$40/1000000</f>
        <v>1.2043200891411547E-2</v>
      </c>
      <c r="T8" s="118">
        <f>'[4]EA Tables'!$M$40/1000000</f>
        <v>1.2043200891411547E-2</v>
      </c>
      <c r="U8" s="118">
        <f>'[4]EA Tables'!$M$40/1000000</f>
        <v>1.2043200891411547E-2</v>
      </c>
      <c r="V8" s="118">
        <f>'[4]EA Tables'!$M$40/1000000</f>
        <v>1.2043200891411547E-2</v>
      </c>
      <c r="W8" s="118">
        <f>'[4]EA Tables'!$S$40/1000000</f>
        <v>1.0291821133881886E-2</v>
      </c>
      <c r="X8" s="118">
        <f>'[4]EA Tables'!$S$40/1000000</f>
        <v>1.0291821133881886E-2</v>
      </c>
      <c r="Y8" s="118">
        <f>'[4]EA Tables'!$S$40/1000000</f>
        <v>1.0291821133881886E-2</v>
      </c>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Q8" s="32"/>
      <c r="BR8" s="32"/>
      <c r="BS8" s="32"/>
      <c r="BT8" s="32"/>
      <c r="BU8" s="32"/>
      <c r="BV8" s="32"/>
      <c r="BW8" s="32"/>
      <c r="BX8" s="32"/>
      <c r="BY8" s="32"/>
      <c r="BZ8" s="32"/>
      <c r="CA8" s="32"/>
      <c r="CB8" s="32"/>
      <c r="CC8" s="32"/>
      <c r="CD8" s="32"/>
      <c r="CE8" s="32"/>
      <c r="CF8" s="32"/>
      <c r="CG8" s="32"/>
      <c r="CH8" s="32"/>
      <c r="CI8" s="32"/>
      <c r="CJ8" s="32"/>
      <c r="CK8" s="32"/>
      <c r="CL8" s="32"/>
      <c r="CM8" s="32"/>
      <c r="CN8" s="33"/>
    </row>
    <row r="9" spans="1:92" ht="15" x14ac:dyDescent="0.2">
      <c r="A9" s="26"/>
      <c r="B9" s="27"/>
      <c r="C9" s="27" t="s">
        <v>106</v>
      </c>
      <c r="D9" s="28"/>
      <c r="E9" s="28"/>
      <c r="F9" s="29" t="s">
        <v>105</v>
      </c>
      <c r="G9" s="30"/>
      <c r="H9" s="31"/>
      <c r="I9" s="31"/>
      <c r="J9" s="31"/>
      <c r="K9" s="31"/>
      <c r="L9" s="31"/>
      <c r="M9" s="130">
        <f>M24</f>
        <v>0</v>
      </c>
      <c r="N9" s="130">
        <f t="shared" ref="N9:BP9" si="0">N24</f>
        <v>0</v>
      </c>
      <c r="O9" s="130">
        <f t="shared" si="0"/>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32"/>
      <c r="BR9" s="32"/>
      <c r="BS9" s="32"/>
      <c r="BT9" s="32"/>
      <c r="BU9" s="32"/>
      <c r="BV9" s="32"/>
      <c r="BW9" s="32"/>
      <c r="BX9" s="32"/>
      <c r="BY9" s="32"/>
      <c r="BZ9" s="32"/>
      <c r="CA9" s="32"/>
      <c r="CB9" s="32"/>
      <c r="CC9" s="32"/>
      <c r="CD9" s="32"/>
      <c r="CE9" s="32"/>
      <c r="CF9" s="32"/>
      <c r="CG9" s="32"/>
      <c r="CH9" s="32"/>
      <c r="CI9" s="32"/>
      <c r="CJ9" s="32"/>
      <c r="CK9" s="32"/>
      <c r="CL9" s="32"/>
      <c r="CM9" s="32"/>
      <c r="CN9" s="33"/>
    </row>
    <row r="10" spans="1:92" ht="15" x14ac:dyDescent="0.2">
      <c r="A10" s="26"/>
      <c r="B10" s="27"/>
      <c r="C10" s="27" t="s">
        <v>107</v>
      </c>
      <c r="D10" s="129">
        <v>3.5000000000000003E-2</v>
      </c>
      <c r="E10" s="28"/>
      <c r="F10" s="29" t="s">
        <v>105</v>
      </c>
      <c r="G10" s="30"/>
      <c r="H10" s="31"/>
      <c r="I10" s="31"/>
      <c r="J10" s="31"/>
      <c r="K10" s="31"/>
      <c r="L10" s="31"/>
      <c r="M10" s="131">
        <f>$D$10</f>
        <v>3.5000000000000003E-2</v>
      </c>
      <c r="N10" s="131">
        <f t="shared" ref="N10:BP10" si="1">$D$10</f>
        <v>3.5000000000000003E-2</v>
      </c>
      <c r="O10" s="131">
        <f t="shared" si="1"/>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3"/>
    </row>
    <row r="11" spans="1:92" ht="15" x14ac:dyDescent="0.2">
      <c r="A11" s="26"/>
      <c r="B11" s="27"/>
      <c r="C11" s="27" t="s">
        <v>108</v>
      </c>
      <c r="D11" s="28"/>
      <c r="E11" s="28"/>
      <c r="F11" s="29" t="s">
        <v>105</v>
      </c>
      <c r="G11" s="30"/>
      <c r="H11" s="31"/>
      <c r="I11" s="31"/>
      <c r="J11" s="31"/>
      <c r="K11" s="31"/>
      <c r="L11" s="31"/>
      <c r="M11" s="132">
        <f>1/(1+M10)</f>
        <v>0.96618357487922713</v>
      </c>
      <c r="N11" s="132">
        <f t="shared" ref="N11:BP11" si="2">1/(1+N10)</f>
        <v>0.96618357487922713</v>
      </c>
      <c r="O11" s="132">
        <f t="shared" si="2"/>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3"/>
    </row>
    <row r="12" spans="1:92" ht="15" x14ac:dyDescent="0.2">
      <c r="A12" s="26"/>
      <c r="B12" s="27"/>
      <c r="C12" s="27" t="s">
        <v>109</v>
      </c>
      <c r="D12" s="27" t="s">
        <v>110</v>
      </c>
      <c r="E12" s="27"/>
      <c r="F12" s="27" t="s">
        <v>111</v>
      </c>
      <c r="G12" s="30"/>
      <c r="H12" s="31"/>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3"/>
    </row>
    <row r="13" spans="1:92" ht="15" x14ac:dyDescent="0.2">
      <c r="A13" s="26"/>
      <c r="B13" s="27"/>
      <c r="C13" s="29" t="s">
        <v>109</v>
      </c>
      <c r="D13" s="27" t="s">
        <v>112</v>
      </c>
      <c r="E13" s="27"/>
      <c r="F13" s="34" t="s">
        <v>111</v>
      </c>
      <c r="G13" s="35"/>
      <c r="H13" s="31"/>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3"/>
    </row>
    <row r="14" spans="1:92" s="43" customFormat="1" ht="29.25" thickBot="1" x14ac:dyDescent="0.25">
      <c r="A14" s="36"/>
      <c r="B14" s="37"/>
      <c r="C14" s="38" t="s">
        <v>113</v>
      </c>
      <c r="D14" s="37"/>
      <c r="E14" s="37"/>
      <c r="F14" s="37" t="s">
        <v>101</v>
      </c>
      <c r="G14" s="39"/>
      <c r="H14" s="40"/>
      <c r="I14" s="40"/>
      <c r="J14" s="40"/>
      <c r="K14" s="40"/>
      <c r="L14" s="74"/>
      <c r="M14" s="41">
        <f>IF((M8+M9)*M11&lt;&gt;0,(M8+M9)*M11,"")</f>
        <v>5.3162696669320983E-3</v>
      </c>
      <c r="N14" s="41">
        <f t="shared" ref="N14:BY14" si="3">IF((N8+N9)*N11&lt;&gt;0,(N8+N9)*N11,"")</f>
        <v>5.3162696669320983E-3</v>
      </c>
      <c r="O14" s="41">
        <f t="shared" si="3"/>
        <v>5.3162696669320983E-3</v>
      </c>
      <c r="P14" s="41">
        <f t="shared" si="3"/>
        <v>5.3162696669320983E-3</v>
      </c>
      <c r="Q14" s="41">
        <f>IF((Q8+Q9)*Q11&lt;&gt;0,(Q8+Q9)*Q11,"")</f>
        <v>5.3162696669320983E-3</v>
      </c>
      <c r="R14" s="41">
        <f t="shared" si="3"/>
        <v>1.1635942890252703E-2</v>
      </c>
      <c r="S14" s="41">
        <f t="shared" si="3"/>
        <v>1.1635942890252703E-2</v>
      </c>
      <c r="T14" s="41">
        <f>IF((T8+T9)*T11&lt;&gt;0,(T8+T9)*T11,"")</f>
        <v>1.1635942890252703E-2</v>
      </c>
      <c r="U14" s="41">
        <f t="shared" si="3"/>
        <v>1.1635942890252703E-2</v>
      </c>
      <c r="V14" s="41">
        <f t="shared" si="3"/>
        <v>1.1635942890252703E-2</v>
      </c>
      <c r="W14" s="41">
        <f t="shared" si="3"/>
        <v>9.9437885351515813E-3</v>
      </c>
      <c r="X14" s="41">
        <f t="shared" si="3"/>
        <v>9.9437885351515813E-3</v>
      </c>
      <c r="Y14" s="41">
        <f t="shared" si="3"/>
        <v>9.9437885351515813E-3</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IF((BK8+BK9)*BK11&lt;&gt;0,(BK8+BK9)*BK11,"")</f>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ref="BZ14:CN14" si="4">IF((BZ8+BZ9)*BZ11&lt;&gt;0,(BZ8+BZ9)*BZ11,"")</f>
        <v/>
      </c>
      <c r="CA14" s="41" t="str">
        <f t="shared" si="4"/>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2" t="str">
        <f t="shared" si="4"/>
        <v/>
      </c>
    </row>
    <row r="15" spans="1:92" s="43" customFormat="1" ht="15.75" thickBot="1" x14ac:dyDescent="0.25">
      <c r="A15" s="36"/>
      <c r="B15" s="37"/>
      <c r="C15" s="38" t="s">
        <v>114</v>
      </c>
      <c r="D15" s="37"/>
      <c r="E15" s="37"/>
      <c r="F15" s="37" t="s">
        <v>101</v>
      </c>
      <c r="G15" s="163">
        <f>IF(SUM($L$14:$CN$14)&lt;&gt;0,SUM($L$14:$CN$14),"")</f>
        <v>0.11459242839137876</v>
      </c>
      <c r="H15" s="164"/>
      <c r="I15" s="164"/>
      <c r="J15" s="164"/>
      <c r="K15" s="165"/>
    </row>
    <row r="16" spans="1:92" s="43" customFormat="1" ht="15.75" thickBot="1" x14ac:dyDescent="0.25">
      <c r="A16" s="45"/>
      <c r="B16" s="45"/>
      <c r="C16" s="46"/>
      <c r="D16" s="45"/>
      <c r="E16" s="45"/>
      <c r="F16" s="45"/>
      <c r="G16" s="47">
        <f>G15</f>
        <v>0.11459242839137876</v>
      </c>
      <c r="H16" s="48"/>
    </row>
    <row r="17" spans="1:92" s="43" customFormat="1" ht="15.75" thickBot="1" x14ac:dyDescent="0.25">
      <c r="A17" s="45"/>
      <c r="B17" s="45"/>
      <c r="C17" s="46"/>
      <c r="D17" s="45"/>
      <c r="E17" s="45"/>
      <c r="F17" s="45"/>
      <c r="G17" s="163">
        <f>IF(SUM($L$14:$AK$14)&lt;&gt;0,SUM($L$14:$AK$14),"")</f>
        <v>0.11459242839137876</v>
      </c>
      <c r="H17" s="164"/>
      <c r="I17" s="164"/>
      <c r="J17" s="164"/>
      <c r="K17" s="165"/>
      <c r="L17" s="43" t="s">
        <v>115</v>
      </c>
    </row>
    <row r="18" spans="1:92" s="43" customFormat="1" ht="15.75" thickBot="1" x14ac:dyDescent="0.25">
      <c r="A18" s="45"/>
      <c r="B18" s="45"/>
      <c r="C18" s="46"/>
      <c r="D18" s="45"/>
      <c r="E18" s="45"/>
      <c r="F18" s="45"/>
      <c r="G18" s="120"/>
      <c r="H18" s="120"/>
      <c r="I18" s="120"/>
      <c r="J18" s="120"/>
      <c r="K18" s="120"/>
    </row>
    <row r="19" spans="1:92" s="43" customFormat="1" ht="18" x14ac:dyDescent="0.25">
      <c r="A19" s="45"/>
      <c r="B19" s="45"/>
      <c r="C19" s="46"/>
      <c r="D19" s="121" t="s">
        <v>116</v>
      </c>
      <c r="E19" s="2"/>
      <c r="F19" s="2"/>
      <c r="G19" s="2">
        <f>G17</f>
        <v>0.11459242839137876</v>
      </c>
      <c r="H19" s="2"/>
      <c r="I19" s="2"/>
      <c r="J19" s="2"/>
      <c r="K19" s="2"/>
      <c r="L19" s="16" t="s">
        <v>18</v>
      </c>
      <c r="M19" s="16" t="s">
        <v>19</v>
      </c>
      <c r="N19" s="16" t="s">
        <v>20</v>
      </c>
      <c r="O19" s="16" t="s">
        <v>21</v>
      </c>
      <c r="P19" s="16" t="s">
        <v>22</v>
      </c>
      <c r="Q19" s="16" t="s">
        <v>23</v>
      </c>
      <c r="R19" s="16" t="s">
        <v>24</v>
      </c>
      <c r="S19" s="16" t="s">
        <v>25</v>
      </c>
      <c r="T19" s="16" t="s">
        <v>26</v>
      </c>
      <c r="U19" s="16" t="s">
        <v>27</v>
      </c>
      <c r="V19" s="16" t="s">
        <v>28</v>
      </c>
      <c r="W19" s="16" t="s">
        <v>29</v>
      </c>
      <c r="X19" s="16" t="s">
        <v>30</v>
      </c>
      <c r="Y19" s="16" t="s">
        <v>31</v>
      </c>
      <c r="Z19" s="16" t="s">
        <v>32</v>
      </c>
      <c r="AA19" s="16" t="s">
        <v>33</v>
      </c>
      <c r="AB19" s="16" t="s">
        <v>34</v>
      </c>
      <c r="AC19" s="16" t="s">
        <v>35</v>
      </c>
      <c r="AD19" s="16" t="s">
        <v>36</v>
      </c>
      <c r="AE19" s="16" t="s">
        <v>37</v>
      </c>
      <c r="AF19" s="16" t="s">
        <v>38</v>
      </c>
      <c r="AG19" s="16" t="s">
        <v>39</v>
      </c>
      <c r="AH19" s="16" t="s">
        <v>40</v>
      </c>
      <c r="AI19" s="16" t="s">
        <v>41</v>
      </c>
      <c r="AJ19" s="16" t="s">
        <v>42</v>
      </c>
      <c r="AK19" s="16" t="s">
        <v>43</v>
      </c>
      <c r="AL19" s="16" t="s">
        <v>44</v>
      </c>
      <c r="AM19" s="16" t="s">
        <v>45</v>
      </c>
      <c r="AN19" s="16" t="s">
        <v>46</v>
      </c>
      <c r="AO19" s="16" t="s">
        <v>47</v>
      </c>
      <c r="AP19" s="16" t="s">
        <v>48</v>
      </c>
      <c r="AQ19" s="16" t="s">
        <v>49</v>
      </c>
      <c r="AR19" s="16" t="s">
        <v>50</v>
      </c>
      <c r="AS19" s="16" t="s">
        <v>51</v>
      </c>
      <c r="AT19" s="16" t="s">
        <v>52</v>
      </c>
      <c r="AU19" s="16" t="s">
        <v>53</v>
      </c>
      <c r="AV19" s="16" t="s">
        <v>54</v>
      </c>
      <c r="AW19" s="16" t="s">
        <v>55</v>
      </c>
      <c r="AX19" s="16" t="s">
        <v>56</v>
      </c>
      <c r="AY19" s="16" t="s">
        <v>57</v>
      </c>
      <c r="AZ19" s="16" t="s">
        <v>58</v>
      </c>
      <c r="BA19" s="16" t="s">
        <v>59</v>
      </c>
      <c r="BB19" s="16" t="s">
        <v>60</v>
      </c>
      <c r="BC19" s="16" t="s">
        <v>61</v>
      </c>
      <c r="BD19" s="16" t="s">
        <v>62</v>
      </c>
      <c r="BE19" s="16" t="s">
        <v>63</v>
      </c>
      <c r="BF19" s="16" t="s">
        <v>64</v>
      </c>
      <c r="BG19" s="16" t="s">
        <v>65</v>
      </c>
      <c r="BH19" s="16" t="s">
        <v>66</v>
      </c>
      <c r="BI19" s="16" t="s">
        <v>67</v>
      </c>
      <c r="BJ19" s="16" t="s">
        <v>68</v>
      </c>
      <c r="BK19" s="16" t="s">
        <v>69</v>
      </c>
      <c r="BL19" s="16" t="s">
        <v>70</v>
      </c>
      <c r="BM19" s="16" t="s">
        <v>71</v>
      </c>
      <c r="BN19" s="16" t="s">
        <v>72</v>
      </c>
      <c r="BO19" s="16" t="s">
        <v>73</v>
      </c>
      <c r="BP19" s="16" t="s">
        <v>74</v>
      </c>
      <c r="BQ19" s="16" t="s">
        <v>75</v>
      </c>
      <c r="BR19" s="16" t="s">
        <v>76</v>
      </c>
      <c r="BS19" s="16" t="s">
        <v>77</v>
      </c>
      <c r="BT19" s="16" t="s">
        <v>78</v>
      </c>
      <c r="BU19" s="16" t="s">
        <v>79</v>
      </c>
      <c r="BV19" s="16" t="s">
        <v>80</v>
      </c>
      <c r="BW19" s="16" t="s">
        <v>81</v>
      </c>
      <c r="BX19" s="16" t="s">
        <v>82</v>
      </c>
      <c r="BY19" s="16" t="s">
        <v>83</v>
      </c>
      <c r="BZ19" s="16" t="s">
        <v>84</v>
      </c>
      <c r="CA19" s="16" t="s">
        <v>85</v>
      </c>
      <c r="CB19" s="16" t="s">
        <v>86</v>
      </c>
      <c r="CC19" s="16" t="s">
        <v>87</v>
      </c>
      <c r="CD19" s="16" t="s">
        <v>88</v>
      </c>
      <c r="CE19" s="16" t="s">
        <v>89</v>
      </c>
      <c r="CF19" s="16" t="s">
        <v>90</v>
      </c>
      <c r="CG19" s="16" t="s">
        <v>91</v>
      </c>
      <c r="CH19" s="16" t="s">
        <v>92</v>
      </c>
      <c r="CI19" s="16" t="s">
        <v>93</v>
      </c>
      <c r="CJ19" s="16" t="s">
        <v>94</v>
      </c>
      <c r="CK19" s="16" t="s">
        <v>95</v>
      </c>
      <c r="CL19" s="16" t="s">
        <v>96</v>
      </c>
      <c r="CM19" s="16" t="s">
        <v>97</v>
      </c>
      <c r="CN19" s="17" t="s">
        <v>98</v>
      </c>
    </row>
    <row r="20" spans="1:92" s="43" customFormat="1" ht="18" x14ac:dyDescent="0.25">
      <c r="A20" s="45"/>
      <c r="B20" s="45"/>
      <c r="C20" s="46"/>
      <c r="D20" s="122" t="s">
        <v>117</v>
      </c>
      <c r="E20" s="123" t="s">
        <v>118</v>
      </c>
      <c r="F20" s="124"/>
      <c r="G20" s="124"/>
      <c r="H20" s="124"/>
      <c r="I20" s="124"/>
      <c r="J20" s="124"/>
      <c r="K20" s="124"/>
      <c r="L20" s="124">
        <f>+L8</f>
        <v>0</v>
      </c>
      <c r="M20" s="134">
        <f>+M7+L22</f>
        <v>0</v>
      </c>
      <c r="N20" s="134">
        <f t="shared" ref="N20:BY20" si="5">+N7+M22</f>
        <v>0</v>
      </c>
      <c r="O20" s="134">
        <f t="shared" si="5"/>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ref="BZ20:CN20" si="6">+BZ7+BY22</f>
        <v>0</v>
      </c>
      <c r="CA20" s="134">
        <f t="shared" si="6"/>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row>
    <row r="21" spans="1:92" s="43" customFormat="1" ht="18" x14ac:dyDescent="0.25">
      <c r="A21" s="45"/>
      <c r="B21" s="45"/>
      <c r="C21" s="46"/>
      <c r="D21" s="122" t="s">
        <v>119</v>
      </c>
      <c r="E21" s="122">
        <v>1</v>
      </c>
      <c r="F21" s="124"/>
      <c r="G21" s="124"/>
      <c r="H21" s="124"/>
      <c r="I21" s="124"/>
      <c r="J21" s="124"/>
      <c r="K21" s="124"/>
      <c r="L21" s="135">
        <f>MIN(IF(L20=0,0,+L7/$E21)+K21,L20)</f>
        <v>0</v>
      </c>
      <c r="M21" s="135">
        <f t="shared" ref="M21:BX21" si="7">MIN(IF(M20=0,0,+M7/$E21)+L21,M20)</f>
        <v>0</v>
      </c>
      <c r="N21" s="135">
        <f t="shared" si="7"/>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ref="BY21:CN21" si="8">MIN(IF(BY20=0,0,+BY7/$E21)+BX21,BY20)</f>
        <v>0</v>
      </c>
      <c r="BZ21" s="135">
        <f t="shared" si="8"/>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row>
    <row r="22" spans="1:92" s="43" customFormat="1" ht="18" x14ac:dyDescent="0.25">
      <c r="A22" s="45"/>
      <c r="B22" s="45"/>
      <c r="C22" s="46"/>
      <c r="D22" s="122" t="s">
        <v>120</v>
      </c>
      <c r="E22" s="122"/>
      <c r="F22" s="124"/>
      <c r="G22" s="124"/>
      <c r="H22" s="124"/>
      <c r="I22" s="124"/>
      <c r="J22" s="124"/>
      <c r="K22" s="124"/>
      <c r="L22" s="136">
        <f>+L20-L21</f>
        <v>0</v>
      </c>
      <c r="M22" s="135">
        <f>+M20-M21</f>
        <v>0</v>
      </c>
      <c r="N22" s="135">
        <f t="shared" ref="N22:BY22" si="9">+N20-N21</f>
        <v>0</v>
      </c>
      <c r="O22" s="135">
        <f t="shared" si="9"/>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6">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ref="BZ22:CN22" si="10">+BZ20-BZ21</f>
        <v>0</v>
      </c>
      <c r="CA22" s="136">
        <f t="shared" si="10"/>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row>
    <row r="23" spans="1:92" s="43" customFormat="1" ht="18" x14ac:dyDescent="0.25">
      <c r="A23" s="45"/>
      <c r="B23" s="45"/>
      <c r="C23" s="46"/>
      <c r="D23" s="122" t="s">
        <v>121</v>
      </c>
      <c r="E23" s="125" t="s">
        <v>122</v>
      </c>
      <c r="F23" s="124"/>
      <c r="G23" s="124"/>
      <c r="H23" s="124"/>
      <c r="I23" s="124"/>
      <c r="J23" s="124"/>
      <c r="K23" s="124"/>
      <c r="L23" s="136">
        <f>AVERAGE(L20,L22)</f>
        <v>0</v>
      </c>
      <c r="M23" s="135">
        <f>AVERAGE(M20,M22)</f>
        <v>0</v>
      </c>
      <c r="N23" s="135">
        <f t="shared" ref="N23:BY23" si="11">AVERAGE(N20,N22)</f>
        <v>0</v>
      </c>
      <c r="O23" s="135">
        <f t="shared" si="11"/>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6">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ref="BZ23:CN23" si="12">AVERAGE(BZ20,BZ22)</f>
        <v>0</v>
      </c>
      <c r="CA23" s="136">
        <f t="shared" si="12"/>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row>
    <row r="24" spans="1:92" s="43" customFormat="1" ht="18" x14ac:dyDescent="0.25">
      <c r="A24" s="45"/>
      <c r="B24" s="45"/>
      <c r="C24" s="46"/>
      <c r="D24" s="126" t="s">
        <v>123</v>
      </c>
      <c r="E24" s="127">
        <v>3.1199999999999999E-2</v>
      </c>
      <c r="F24" s="128"/>
      <c r="G24" s="128"/>
      <c r="H24" s="128"/>
      <c r="I24" s="128"/>
      <c r="J24" s="128"/>
      <c r="K24" s="128"/>
      <c r="L24" s="135">
        <f>+L23*$E24+L21</f>
        <v>0</v>
      </c>
      <c r="M24" s="135">
        <f>+M23*$E24+M21</f>
        <v>0</v>
      </c>
      <c r="N24" s="135">
        <f t="shared" ref="N24:BY24" si="13">+N23*$E24+N21</f>
        <v>0</v>
      </c>
      <c r="O24" s="135">
        <f t="shared" si="13"/>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ref="BZ24:CN24" si="14">+BZ23*$E24+BZ21</f>
        <v>0</v>
      </c>
      <c r="CA24" s="135">
        <f t="shared" si="14"/>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row>
    <row r="25" spans="1:92" s="43" customFormat="1" ht="15" x14ac:dyDescent="0.2">
      <c r="A25" s="45"/>
      <c r="B25" s="45"/>
      <c r="C25" s="46"/>
      <c r="D25" s="45"/>
      <c r="E25" s="45"/>
      <c r="F25" s="45"/>
      <c r="G25" s="47"/>
      <c r="H25" s="48"/>
    </row>
    <row r="26" spans="1:92" s="43" customFormat="1" ht="15.75" thickBot="1" x14ac:dyDescent="0.25">
      <c r="A26" s="45"/>
      <c r="B26" s="45"/>
      <c r="C26" s="46"/>
      <c r="D26" s="45"/>
      <c r="E26" s="45"/>
      <c r="F26" s="45"/>
      <c r="G26" s="47"/>
      <c r="H26" s="48"/>
    </row>
    <row r="27" spans="1:92" ht="15.75" thickBot="1" x14ac:dyDescent="0.25">
      <c r="A27" s="144"/>
      <c r="B27" s="49"/>
      <c r="C27" s="50"/>
      <c r="D27" s="49"/>
      <c r="E27" s="49"/>
      <c r="F27" s="49"/>
      <c r="G27" s="51"/>
      <c r="H27" s="52"/>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row>
    <row r="28" spans="1:92" ht="129.75" thickBot="1" x14ac:dyDescent="0.25">
      <c r="A28" s="55" t="s">
        <v>7</v>
      </c>
      <c r="B28" s="56" t="s">
        <v>8</v>
      </c>
      <c r="C28" s="56" t="s">
        <v>9</v>
      </c>
      <c r="D28" s="56" t="s">
        <v>10</v>
      </c>
      <c r="E28" s="56" t="s">
        <v>11</v>
      </c>
      <c r="F28" s="57"/>
      <c r="G28" s="58" t="s">
        <v>13</v>
      </c>
      <c r="H28" s="59" t="s">
        <v>14</v>
      </c>
      <c r="I28" s="59" t="s">
        <v>15</v>
      </c>
      <c r="J28" s="59" t="s">
        <v>16</v>
      </c>
      <c r="K28" s="59" t="s">
        <v>17</v>
      </c>
      <c r="L28" s="59" t="s">
        <v>18</v>
      </c>
      <c r="M28" s="59" t="s">
        <v>19</v>
      </c>
      <c r="N28" s="59" t="s">
        <v>20</v>
      </c>
      <c r="O28" s="59" t="s">
        <v>21</v>
      </c>
      <c r="P28" s="59" t="s">
        <v>22</v>
      </c>
      <c r="Q28" s="59" t="s">
        <v>23</v>
      </c>
      <c r="R28" s="59" t="s">
        <v>24</v>
      </c>
      <c r="S28" s="59" t="s">
        <v>25</v>
      </c>
      <c r="T28" s="59" t="s">
        <v>26</v>
      </c>
      <c r="U28" s="59" t="s">
        <v>27</v>
      </c>
      <c r="V28" s="59" t="s">
        <v>28</v>
      </c>
      <c r="W28" s="59" t="s">
        <v>29</v>
      </c>
      <c r="X28" s="59" t="s">
        <v>30</v>
      </c>
      <c r="Y28" s="59" t="s">
        <v>31</v>
      </c>
      <c r="Z28" s="59" t="s">
        <v>32</v>
      </c>
      <c r="AA28" s="59" t="s">
        <v>33</v>
      </c>
      <c r="AB28" s="59" t="s">
        <v>34</v>
      </c>
      <c r="AC28" s="59" t="s">
        <v>35</v>
      </c>
      <c r="AD28" s="59" t="s">
        <v>36</v>
      </c>
      <c r="AE28" s="59" t="s">
        <v>37</v>
      </c>
      <c r="AF28" s="59" t="s">
        <v>38</v>
      </c>
      <c r="AG28" s="59" t="s">
        <v>39</v>
      </c>
      <c r="AH28" s="59" t="s">
        <v>40</v>
      </c>
      <c r="AI28" s="59" t="s">
        <v>41</v>
      </c>
      <c r="AJ28" s="59" t="s">
        <v>42</v>
      </c>
      <c r="AK28" s="59" t="s">
        <v>43</v>
      </c>
      <c r="AL28" s="59" t="s">
        <v>44</v>
      </c>
      <c r="AM28" s="59" t="s">
        <v>45</v>
      </c>
      <c r="AN28" s="59" t="s">
        <v>46</v>
      </c>
      <c r="AO28" s="59" t="s">
        <v>47</v>
      </c>
      <c r="AP28" s="59" t="s">
        <v>48</v>
      </c>
      <c r="AQ28" s="59" t="s">
        <v>49</v>
      </c>
      <c r="AR28" s="59" t="s">
        <v>50</v>
      </c>
      <c r="AS28" s="59" t="s">
        <v>51</v>
      </c>
      <c r="AT28" s="59" t="s">
        <v>52</v>
      </c>
      <c r="AU28" s="59" t="s">
        <v>53</v>
      </c>
      <c r="AV28" s="59" t="s">
        <v>54</v>
      </c>
      <c r="AW28" s="59" t="s">
        <v>55</v>
      </c>
      <c r="AX28" s="59" t="s">
        <v>56</v>
      </c>
      <c r="AY28" s="59" t="s">
        <v>57</v>
      </c>
      <c r="AZ28" s="59" t="s">
        <v>58</v>
      </c>
      <c r="BA28" s="59" t="s">
        <v>59</v>
      </c>
      <c r="BB28" s="59" t="s">
        <v>60</v>
      </c>
      <c r="BC28" s="59" t="s">
        <v>61</v>
      </c>
      <c r="BD28" s="59" t="s">
        <v>62</v>
      </c>
      <c r="BE28" s="59" t="s">
        <v>63</v>
      </c>
      <c r="BF28" s="59" t="s">
        <v>64</v>
      </c>
      <c r="BG28" s="59" t="s">
        <v>65</v>
      </c>
      <c r="BH28" s="59" t="s">
        <v>66</v>
      </c>
      <c r="BI28" s="59" t="s">
        <v>67</v>
      </c>
      <c r="BJ28" s="59" t="s">
        <v>68</v>
      </c>
      <c r="BK28" s="59" t="s">
        <v>69</v>
      </c>
      <c r="BL28" s="59" t="s">
        <v>70</v>
      </c>
      <c r="BM28" s="59" t="s">
        <v>71</v>
      </c>
      <c r="BN28" s="59" t="s">
        <v>72</v>
      </c>
      <c r="BO28" s="59" t="s">
        <v>73</v>
      </c>
      <c r="BP28" s="59" t="s">
        <v>74</v>
      </c>
      <c r="BQ28" s="59" t="s">
        <v>75</v>
      </c>
      <c r="BR28" s="59" t="s">
        <v>76</v>
      </c>
      <c r="BS28" s="59" t="s">
        <v>77</v>
      </c>
      <c r="BT28" s="59" t="s">
        <v>78</v>
      </c>
      <c r="BU28" s="59" t="s">
        <v>79</v>
      </c>
      <c r="BV28" s="59" t="s">
        <v>80</v>
      </c>
      <c r="BW28" s="59" t="s">
        <v>81</v>
      </c>
      <c r="BX28" s="59" t="s">
        <v>82</v>
      </c>
      <c r="BY28" s="59" t="s">
        <v>83</v>
      </c>
      <c r="BZ28" s="59" t="s">
        <v>84</v>
      </c>
      <c r="CA28" s="59" t="s">
        <v>85</v>
      </c>
      <c r="CB28" s="59" t="s">
        <v>86</v>
      </c>
      <c r="CC28" s="59" t="s">
        <v>87</v>
      </c>
      <c r="CD28" s="59" t="s">
        <v>88</v>
      </c>
      <c r="CE28" s="59" t="s">
        <v>89</v>
      </c>
      <c r="CF28" s="59" t="s">
        <v>90</v>
      </c>
      <c r="CG28" s="59" t="s">
        <v>91</v>
      </c>
      <c r="CH28" s="59" t="s">
        <v>92</v>
      </c>
      <c r="CI28" s="59" t="s">
        <v>93</v>
      </c>
      <c r="CJ28" s="59" t="s">
        <v>94</v>
      </c>
      <c r="CK28" s="59" t="s">
        <v>95</v>
      </c>
      <c r="CL28" s="59" t="s">
        <v>96</v>
      </c>
      <c r="CM28" s="59" t="s">
        <v>97</v>
      </c>
      <c r="CN28" s="60" t="s">
        <v>98</v>
      </c>
    </row>
    <row r="29" spans="1:92" ht="15" x14ac:dyDescent="0.2">
      <c r="A29" s="61"/>
      <c r="B29" s="19"/>
      <c r="C29" s="19" t="s">
        <v>104</v>
      </c>
      <c r="D29" s="21" t="s">
        <v>126</v>
      </c>
      <c r="E29" s="21"/>
      <c r="F29" s="19" t="s">
        <v>111</v>
      </c>
      <c r="G29" s="62"/>
      <c r="H29" s="63"/>
      <c r="I29" s="22"/>
      <c r="J29" s="23"/>
      <c r="K29" s="23"/>
      <c r="L29" s="23"/>
      <c r="M29" s="23"/>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5"/>
    </row>
    <row r="30" spans="1:92" ht="15" x14ac:dyDescent="0.2">
      <c r="A30" s="64"/>
      <c r="B30" s="27"/>
      <c r="C30" s="27" t="s">
        <v>104</v>
      </c>
      <c r="D30" s="29" t="s">
        <v>126</v>
      </c>
      <c r="E30" s="29"/>
      <c r="F30" s="27" t="s">
        <v>127</v>
      </c>
      <c r="G30" s="65"/>
      <c r="H30" s="66"/>
      <c r="I30" s="30"/>
      <c r="J30" s="31"/>
      <c r="K30" s="31"/>
      <c r="L30" s="31"/>
      <c r="M30" s="31"/>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3"/>
    </row>
    <row r="31" spans="1:92" ht="15" x14ac:dyDescent="0.2">
      <c r="A31" s="64"/>
      <c r="B31" s="27"/>
      <c r="C31" s="27" t="s">
        <v>109</v>
      </c>
      <c r="D31" s="27" t="s">
        <v>128</v>
      </c>
      <c r="E31" s="27"/>
      <c r="F31" s="27" t="s">
        <v>111</v>
      </c>
      <c r="G31" s="67"/>
      <c r="H31" s="66"/>
      <c r="I31" s="30"/>
      <c r="J31" s="31"/>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3"/>
    </row>
    <row r="32" spans="1:92" ht="15" x14ac:dyDescent="0.2">
      <c r="A32" s="64"/>
      <c r="B32" s="27"/>
      <c r="C32" s="27" t="s">
        <v>109</v>
      </c>
      <c r="D32" s="27" t="s">
        <v>129</v>
      </c>
      <c r="E32" s="27"/>
      <c r="F32" s="27" t="s">
        <v>111</v>
      </c>
      <c r="G32" s="67"/>
      <c r="H32" s="66"/>
      <c r="I32" s="30"/>
      <c r="J32" s="31"/>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3"/>
    </row>
    <row r="33" spans="1:92" ht="15" x14ac:dyDescent="0.2">
      <c r="A33" s="64"/>
      <c r="B33" s="27"/>
      <c r="C33" s="27" t="s">
        <v>109</v>
      </c>
      <c r="D33" s="27" t="s">
        <v>130</v>
      </c>
      <c r="E33" s="27"/>
      <c r="F33" s="27" t="s">
        <v>111</v>
      </c>
      <c r="G33" s="67"/>
      <c r="H33" s="66"/>
      <c r="I33" s="30"/>
      <c r="J33" s="31"/>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3"/>
    </row>
    <row r="34" spans="1:92" ht="15" x14ac:dyDescent="0.2">
      <c r="A34" s="64"/>
      <c r="B34" s="27"/>
      <c r="C34" s="27" t="s">
        <v>109</v>
      </c>
      <c r="D34" s="27" t="s">
        <v>131</v>
      </c>
      <c r="E34" s="27"/>
      <c r="F34" s="27" t="s">
        <v>111</v>
      </c>
      <c r="G34" s="65"/>
      <c r="H34" s="66"/>
      <c r="I34" s="30"/>
      <c r="J34" s="31"/>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3"/>
    </row>
    <row r="35" spans="1:92" ht="15" x14ac:dyDescent="0.2">
      <c r="A35" s="64"/>
      <c r="B35" s="27"/>
      <c r="C35" s="27" t="s">
        <v>109</v>
      </c>
      <c r="D35" s="27" t="s">
        <v>132</v>
      </c>
      <c r="E35" s="27"/>
      <c r="F35" s="27" t="s">
        <v>111</v>
      </c>
      <c r="G35" s="67"/>
      <c r="H35" s="66"/>
      <c r="I35" s="30"/>
      <c r="J35" s="31"/>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3"/>
    </row>
    <row r="36" spans="1:92" ht="15" x14ac:dyDescent="0.2">
      <c r="A36" s="64"/>
      <c r="B36" s="27"/>
      <c r="C36" s="27" t="s">
        <v>109</v>
      </c>
      <c r="D36" s="27" t="s">
        <v>133</v>
      </c>
      <c r="E36" s="27"/>
      <c r="F36" s="27" t="s">
        <v>111</v>
      </c>
      <c r="G36" s="65"/>
      <c r="H36" s="68"/>
      <c r="I36" s="30"/>
      <c r="J36" s="31"/>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3"/>
    </row>
    <row r="37" spans="1:92" ht="15" x14ac:dyDescent="0.2">
      <c r="A37" s="64"/>
      <c r="B37" s="27"/>
      <c r="C37" s="27" t="s">
        <v>109</v>
      </c>
      <c r="D37" s="27" t="s">
        <v>134</v>
      </c>
      <c r="E37" s="27"/>
      <c r="F37" s="27" t="s">
        <v>111</v>
      </c>
      <c r="G37" s="67"/>
      <c r="H37" s="68"/>
      <c r="I37" s="30"/>
      <c r="J37" s="31"/>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3"/>
    </row>
    <row r="38" spans="1:92" ht="15" x14ac:dyDescent="0.2">
      <c r="A38" s="64"/>
      <c r="B38" s="27"/>
      <c r="C38" s="27" t="s">
        <v>109</v>
      </c>
      <c r="D38" s="27" t="s">
        <v>135</v>
      </c>
      <c r="E38" s="27"/>
      <c r="F38" s="27" t="s">
        <v>111</v>
      </c>
      <c r="G38" s="67"/>
      <c r="H38" s="68"/>
      <c r="I38" s="30"/>
      <c r="J38" s="31"/>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3"/>
    </row>
    <row r="39" spans="1:92" x14ac:dyDescent="0.2">
      <c r="A39" s="64"/>
      <c r="B39" s="27"/>
      <c r="C39" s="27" t="s">
        <v>109</v>
      </c>
      <c r="D39" s="27" t="s">
        <v>136</v>
      </c>
      <c r="E39" s="27"/>
      <c r="F39" s="27" t="s">
        <v>111</v>
      </c>
      <c r="G39" s="69"/>
      <c r="H39" s="31"/>
      <c r="I39" s="31"/>
      <c r="J39" s="31"/>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3"/>
    </row>
    <row r="40" spans="1:92" x14ac:dyDescent="0.2">
      <c r="A40" s="64"/>
      <c r="B40" s="27"/>
      <c r="C40" s="27" t="s">
        <v>109</v>
      </c>
      <c r="D40" s="27" t="s">
        <v>137</v>
      </c>
      <c r="E40" s="27"/>
      <c r="F40" s="27" t="s">
        <v>111</v>
      </c>
      <c r="G40" s="69"/>
      <c r="H40" s="31"/>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3"/>
    </row>
    <row r="41" spans="1:92" x14ac:dyDescent="0.2">
      <c r="A41" s="64"/>
      <c r="B41" s="27"/>
      <c r="C41" s="27" t="s">
        <v>109</v>
      </c>
      <c r="D41" s="27" t="s">
        <v>138</v>
      </c>
      <c r="E41" s="27"/>
      <c r="F41" s="27" t="s">
        <v>111</v>
      </c>
      <c r="G41" s="69"/>
      <c r="H41" s="31"/>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3"/>
    </row>
    <row r="42" spans="1:92" x14ac:dyDescent="0.2">
      <c r="A42" s="64"/>
      <c r="B42" s="27"/>
      <c r="C42" s="27" t="s">
        <v>109</v>
      </c>
      <c r="D42" s="27" t="s">
        <v>139</v>
      </c>
      <c r="E42" s="27"/>
      <c r="F42" s="27" t="s">
        <v>111</v>
      </c>
      <c r="G42" s="69"/>
      <c r="H42" s="31"/>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3"/>
    </row>
    <row r="43" spans="1:92" ht="28.5" x14ac:dyDescent="0.2">
      <c r="A43" s="64"/>
      <c r="B43" s="27"/>
      <c r="C43" s="27" t="s">
        <v>109</v>
      </c>
      <c r="D43" s="27" t="s">
        <v>140</v>
      </c>
      <c r="E43" s="27"/>
      <c r="F43" s="27" t="s">
        <v>111</v>
      </c>
      <c r="G43" s="69"/>
      <c r="H43" s="31"/>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3"/>
    </row>
    <row r="44" spans="1:92" x14ac:dyDescent="0.2">
      <c r="A44" s="64"/>
      <c r="B44" s="27"/>
      <c r="C44" s="27" t="s">
        <v>109</v>
      </c>
      <c r="D44" s="27" t="s">
        <v>141</v>
      </c>
      <c r="E44" s="27"/>
      <c r="F44" s="27" t="s">
        <v>111</v>
      </c>
      <c r="G44" s="69"/>
      <c r="H44" s="31"/>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3"/>
    </row>
    <row r="45" spans="1:92" x14ac:dyDescent="0.2">
      <c r="A45" s="64"/>
      <c r="B45" s="27"/>
      <c r="C45" s="27" t="s">
        <v>109</v>
      </c>
      <c r="D45" s="27" t="s">
        <v>142</v>
      </c>
      <c r="E45" s="27"/>
      <c r="F45" s="27" t="s">
        <v>111</v>
      </c>
      <c r="G45" s="69"/>
      <c r="H45" s="31"/>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3"/>
    </row>
    <row r="46" spans="1:92" x14ac:dyDescent="0.2">
      <c r="A46" s="64"/>
      <c r="B46" s="27"/>
      <c r="C46" s="27" t="s">
        <v>109</v>
      </c>
      <c r="D46" s="27" t="s">
        <v>143</v>
      </c>
      <c r="E46" s="27"/>
      <c r="F46" s="27" t="s">
        <v>111</v>
      </c>
      <c r="G46" s="69"/>
      <c r="H46" s="31"/>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3"/>
    </row>
    <row r="47" spans="1:92" x14ac:dyDescent="0.2">
      <c r="A47" s="64"/>
      <c r="B47" s="27"/>
      <c r="C47" s="27" t="s">
        <v>109</v>
      </c>
      <c r="D47" s="27" t="s">
        <v>144</v>
      </c>
      <c r="E47" s="27"/>
      <c r="F47" s="27" t="s">
        <v>111</v>
      </c>
      <c r="G47" s="69"/>
      <c r="H47" s="31"/>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3"/>
    </row>
    <row r="48" spans="1:92" x14ac:dyDescent="0.2">
      <c r="A48" s="64"/>
      <c r="B48" s="27"/>
      <c r="C48" s="27" t="s">
        <v>109</v>
      </c>
      <c r="D48" s="27" t="s">
        <v>145</v>
      </c>
      <c r="E48" s="27"/>
      <c r="F48" s="27" t="s">
        <v>111</v>
      </c>
      <c r="G48" s="69"/>
      <c r="H48" s="31"/>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3"/>
    </row>
    <row r="49" spans="1:92" x14ac:dyDescent="0.2">
      <c r="A49" s="64"/>
      <c r="B49" s="27"/>
      <c r="C49" s="27" t="s">
        <v>109</v>
      </c>
      <c r="D49" s="27" t="s">
        <v>146</v>
      </c>
      <c r="E49" s="27"/>
      <c r="F49" s="27" t="s">
        <v>111</v>
      </c>
      <c r="G49" s="69"/>
      <c r="H49" s="31"/>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3"/>
    </row>
    <row r="50" spans="1:92" x14ac:dyDescent="0.2">
      <c r="A50" s="64"/>
      <c r="B50" s="27"/>
      <c r="C50" s="27" t="s">
        <v>109</v>
      </c>
      <c r="D50" s="27" t="s">
        <v>147</v>
      </c>
      <c r="E50" s="27"/>
      <c r="F50" s="27" t="s">
        <v>111</v>
      </c>
      <c r="G50" s="69"/>
      <c r="H50" s="31"/>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3"/>
    </row>
    <row r="51" spans="1:92" x14ac:dyDescent="0.2">
      <c r="A51" s="64"/>
      <c r="B51" s="27"/>
      <c r="C51" s="27" t="s">
        <v>109</v>
      </c>
      <c r="D51" s="27" t="s">
        <v>148</v>
      </c>
      <c r="E51" s="27"/>
      <c r="F51" s="27" t="s">
        <v>111</v>
      </c>
      <c r="G51" s="69"/>
      <c r="H51" s="31"/>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3"/>
    </row>
    <row r="52" spans="1:92" x14ac:dyDescent="0.2">
      <c r="A52" s="64"/>
      <c r="B52" s="27"/>
      <c r="C52" s="27" t="s">
        <v>109</v>
      </c>
      <c r="D52" s="27" t="s">
        <v>149</v>
      </c>
      <c r="E52" s="27"/>
      <c r="F52" s="27" t="s">
        <v>111</v>
      </c>
      <c r="G52" s="69"/>
      <c r="H52" s="31"/>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3"/>
    </row>
    <row r="53" spans="1:92" x14ac:dyDescent="0.2">
      <c r="A53" s="64"/>
      <c r="B53" s="27"/>
      <c r="C53" s="27" t="s">
        <v>109</v>
      </c>
      <c r="D53" s="27" t="s">
        <v>150</v>
      </c>
      <c r="E53" s="27"/>
      <c r="F53" s="27" t="s">
        <v>111</v>
      </c>
      <c r="G53" s="69"/>
      <c r="H53" s="31"/>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3"/>
    </row>
    <row r="54" spans="1:92" x14ac:dyDescent="0.2">
      <c r="A54" s="64"/>
      <c r="B54" s="27"/>
      <c r="C54" s="27" t="s">
        <v>109</v>
      </c>
      <c r="D54" s="27" t="s">
        <v>151</v>
      </c>
      <c r="E54" s="27"/>
      <c r="F54" s="27" t="s">
        <v>111</v>
      </c>
      <c r="G54" s="69"/>
      <c r="H54" s="31"/>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3"/>
    </row>
    <row r="55" spans="1:92" x14ac:dyDescent="0.2">
      <c r="A55" s="64"/>
      <c r="B55" s="27"/>
      <c r="C55" s="27" t="s">
        <v>109</v>
      </c>
      <c r="D55" s="27" t="s">
        <v>152</v>
      </c>
      <c r="E55" s="27"/>
      <c r="F55" s="27" t="s">
        <v>111</v>
      </c>
      <c r="G55" s="69"/>
      <c r="H55" s="31"/>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3"/>
    </row>
    <row r="56" spans="1:92" x14ac:dyDescent="0.2">
      <c r="A56" s="64"/>
      <c r="B56" s="27"/>
      <c r="C56" s="27" t="s">
        <v>109</v>
      </c>
      <c r="D56" s="27" t="s">
        <v>153</v>
      </c>
      <c r="E56" s="27"/>
      <c r="F56" s="27" t="s">
        <v>111</v>
      </c>
      <c r="G56" s="69"/>
      <c r="H56" s="31"/>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3"/>
    </row>
    <row r="57" spans="1:92" x14ac:dyDescent="0.2">
      <c r="A57" s="64"/>
      <c r="B57" s="27"/>
      <c r="C57" s="27" t="s">
        <v>109</v>
      </c>
      <c r="D57" s="27" t="s">
        <v>154</v>
      </c>
      <c r="E57" s="27"/>
      <c r="F57" s="27" t="s">
        <v>111</v>
      </c>
      <c r="G57" s="31"/>
      <c r="H57" s="31"/>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3"/>
    </row>
    <row r="58" spans="1:92" x14ac:dyDescent="0.2">
      <c r="A58" s="64"/>
      <c r="B58" s="27"/>
      <c r="C58" s="27" t="s">
        <v>109</v>
      </c>
      <c r="D58" s="27" t="s">
        <v>155</v>
      </c>
      <c r="E58" s="27"/>
      <c r="F58" s="27" t="s">
        <v>111</v>
      </c>
      <c r="G58" s="31"/>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3"/>
    </row>
    <row r="59" spans="1:92" x14ac:dyDescent="0.2">
      <c r="A59" s="64"/>
      <c r="B59" s="27"/>
      <c r="C59" s="27" t="s">
        <v>109</v>
      </c>
      <c r="D59" s="27" t="s">
        <v>156</v>
      </c>
      <c r="E59" s="27"/>
      <c r="F59" s="27" t="s">
        <v>111</v>
      </c>
      <c r="G59" s="31"/>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3"/>
    </row>
    <row r="60" spans="1:92" x14ac:dyDescent="0.2">
      <c r="A60" s="64"/>
      <c r="B60" s="27"/>
      <c r="C60" s="27" t="s">
        <v>109</v>
      </c>
      <c r="D60" s="27" t="s">
        <v>157</v>
      </c>
      <c r="E60" s="27"/>
      <c r="F60" s="27" t="s">
        <v>111</v>
      </c>
      <c r="G60" s="31"/>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3"/>
    </row>
    <row r="61" spans="1:92" x14ac:dyDescent="0.2">
      <c r="A61" s="64"/>
      <c r="B61" s="27"/>
      <c r="C61" s="27" t="s">
        <v>109</v>
      </c>
      <c r="D61" s="27" t="s">
        <v>158</v>
      </c>
      <c r="E61" s="27"/>
      <c r="F61" s="27" t="s">
        <v>111</v>
      </c>
      <c r="G61" s="31"/>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3"/>
    </row>
    <row r="62" spans="1:92" x14ac:dyDescent="0.2">
      <c r="A62" s="64"/>
      <c r="B62" s="27"/>
      <c r="C62" s="27" t="s">
        <v>109</v>
      </c>
      <c r="D62" s="27" t="s">
        <v>159</v>
      </c>
      <c r="E62" s="27"/>
      <c r="F62" s="27" t="s">
        <v>111</v>
      </c>
      <c r="G62" s="31"/>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3"/>
    </row>
    <row r="63" spans="1:92" x14ac:dyDescent="0.2">
      <c r="A63" s="64"/>
      <c r="B63" s="27"/>
      <c r="C63" s="27" t="s">
        <v>160</v>
      </c>
      <c r="D63" s="27"/>
      <c r="E63" s="27"/>
      <c r="F63" s="27"/>
      <c r="G63" s="31"/>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3"/>
    </row>
    <row r="64" spans="1:92" x14ac:dyDescent="0.2">
      <c r="A64" s="70"/>
      <c r="B64" s="32"/>
      <c r="C64" s="27" t="s">
        <v>161</v>
      </c>
      <c r="D64" s="27"/>
      <c r="E64" s="32"/>
      <c r="F64" s="32"/>
      <c r="G64" s="31"/>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3"/>
    </row>
    <row r="65" spans="1:92" ht="15" thickBot="1" x14ac:dyDescent="0.25">
      <c r="A65" s="71"/>
      <c r="B65" s="72"/>
      <c r="C65" s="73" t="s">
        <v>162</v>
      </c>
      <c r="D65" s="73"/>
      <c r="E65" s="72"/>
      <c r="F65" s="72"/>
      <c r="G65" s="74"/>
      <c r="H65" s="74"/>
      <c r="I65" s="74"/>
      <c r="J65" s="74"/>
      <c r="K65" s="74"/>
      <c r="L65" s="74"/>
      <c r="M65" s="74"/>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42"/>
    </row>
    <row r="67" spans="1:92" ht="15" thickBot="1" x14ac:dyDescent="0.25"/>
    <row r="68" spans="1:92" ht="15" thickBot="1" x14ac:dyDescent="0.25">
      <c r="A68" s="4" t="e">
        <f>#REF!</f>
        <v>#REF!</v>
      </c>
      <c r="B68" s="75" t="s">
        <v>3</v>
      </c>
      <c r="C68" s="76"/>
    </row>
    <row r="69" spans="1:92" ht="15" thickBot="1" x14ac:dyDescent="0.25">
      <c r="A69" s="9"/>
      <c r="B69" s="9"/>
      <c r="C69" s="9"/>
    </row>
    <row r="70" spans="1:92" ht="15.75" thickBot="1" x14ac:dyDescent="0.25">
      <c r="A70" s="143"/>
      <c r="B70" s="77" t="s">
        <v>164</v>
      </c>
      <c r="C70" s="77" t="s">
        <v>164</v>
      </c>
      <c r="D70" s="78"/>
      <c r="E70" s="78"/>
      <c r="F70" s="78"/>
      <c r="G70" s="78"/>
      <c r="H70" s="78"/>
      <c r="I70" s="78"/>
      <c r="J70" s="79"/>
      <c r="K70" s="78"/>
    </row>
    <row r="71" spans="1:92" x14ac:dyDescent="0.2">
      <c r="A71" s="81"/>
      <c r="B71" s="82"/>
      <c r="C71" s="43"/>
      <c r="D71" s="78"/>
      <c r="E71" s="78"/>
      <c r="F71" s="78"/>
      <c r="G71" s="78"/>
      <c r="H71" s="78"/>
      <c r="I71" s="78"/>
      <c r="J71" s="79"/>
      <c r="K71" s="78"/>
    </row>
    <row r="72" spans="1:92" x14ac:dyDescent="0.2">
      <c r="A72" s="78" t="s">
        <v>167</v>
      </c>
      <c r="B72" s="84">
        <f>3.5%</f>
        <v>3.5000000000000003E-2</v>
      </c>
      <c r="C72" s="43"/>
      <c r="D72" s="78"/>
      <c r="E72" s="78"/>
      <c r="F72" s="78"/>
      <c r="G72" s="78"/>
      <c r="H72" s="78"/>
      <c r="I72" s="78"/>
      <c r="J72" s="79"/>
      <c r="K72" s="78"/>
    </row>
    <row r="73" spans="1:92" x14ac:dyDescent="0.2">
      <c r="A73" s="78" t="s">
        <v>122</v>
      </c>
      <c r="B73" s="84">
        <v>2.92E-2</v>
      </c>
      <c r="C73" s="43"/>
      <c r="D73" s="78"/>
      <c r="E73" s="78"/>
      <c r="F73" s="78"/>
      <c r="G73" s="78"/>
      <c r="H73" s="78"/>
      <c r="I73" s="78"/>
      <c r="J73" s="79"/>
      <c r="K73" s="78"/>
    </row>
    <row r="74" spans="1:92" x14ac:dyDescent="0.2">
      <c r="A74" s="78" t="s">
        <v>170</v>
      </c>
      <c r="B74" s="85">
        <v>5</v>
      </c>
      <c r="C74" s="43"/>
      <c r="D74" s="78"/>
      <c r="E74" s="78"/>
      <c r="F74" s="78"/>
      <c r="G74" s="78"/>
      <c r="H74" s="78"/>
      <c r="I74" s="78"/>
      <c r="J74" s="79"/>
      <c r="K74" s="78"/>
    </row>
    <row r="75" spans="1:92" x14ac:dyDescent="0.2">
      <c r="A75" s="78" t="s">
        <v>172</v>
      </c>
      <c r="B75" s="86">
        <v>1000</v>
      </c>
      <c r="C75" s="43"/>
      <c r="D75" s="78"/>
      <c r="E75" s="78"/>
      <c r="F75" s="78"/>
      <c r="G75" s="78"/>
      <c r="H75" s="78"/>
      <c r="I75" s="78"/>
      <c r="J75" s="79"/>
      <c r="K75" s="78"/>
    </row>
    <row r="76" spans="1:92" x14ac:dyDescent="0.2">
      <c r="A76" s="88" t="s">
        <v>174</v>
      </c>
      <c r="B76" s="89">
        <f>1/B74</f>
        <v>0.2</v>
      </c>
      <c r="C76" s="43"/>
      <c r="D76" s="78"/>
      <c r="E76" s="78"/>
      <c r="F76" s="78"/>
      <c r="G76" s="78"/>
      <c r="H76" s="78"/>
      <c r="I76" s="78"/>
      <c r="J76" s="79"/>
      <c r="K76" s="78"/>
    </row>
    <row r="77" spans="1:92" x14ac:dyDescent="0.2">
      <c r="A77" s="78"/>
      <c r="B77" s="78"/>
      <c r="C77" s="78"/>
      <c r="D77" s="78"/>
      <c r="E77" s="78"/>
      <c r="F77" s="78"/>
      <c r="G77" s="78"/>
      <c r="H77" s="78"/>
      <c r="I77" s="78"/>
      <c r="J77" s="79"/>
      <c r="K77" s="78"/>
    </row>
    <row r="78" spans="1:92" ht="15" thickBot="1" x14ac:dyDescent="0.25">
      <c r="A78" s="78"/>
      <c r="B78" s="78"/>
      <c r="C78" s="90">
        <v>1</v>
      </c>
      <c r="D78" s="90">
        <v>2</v>
      </c>
      <c r="E78" s="90">
        <v>3</v>
      </c>
      <c r="F78" s="90">
        <v>4</v>
      </c>
      <c r="G78" s="90">
        <v>5</v>
      </c>
      <c r="I78" s="78"/>
      <c r="J78" s="79"/>
      <c r="K78" s="78"/>
    </row>
    <row r="79" spans="1:92" x14ac:dyDescent="0.2">
      <c r="A79" s="92"/>
      <c r="B79" s="92"/>
      <c r="C79" s="93" t="s">
        <v>175</v>
      </c>
      <c r="D79" s="93" t="s">
        <v>176</v>
      </c>
      <c r="E79" s="93" t="s">
        <v>177</v>
      </c>
      <c r="F79" s="93" t="s">
        <v>178</v>
      </c>
      <c r="G79" s="94" t="s">
        <v>179</v>
      </c>
      <c r="H79" s="78"/>
      <c r="I79" s="170" t="s">
        <v>180</v>
      </c>
      <c r="J79" s="171"/>
      <c r="K79" s="78"/>
    </row>
    <row r="80" spans="1:92" ht="15" thickBot="1" x14ac:dyDescent="0.25">
      <c r="A80" s="96" t="s">
        <v>108</v>
      </c>
      <c r="B80" s="96"/>
      <c r="C80" s="97">
        <f>1/((1+$B$72)^(C78))</f>
        <v>0.96618357487922713</v>
      </c>
      <c r="D80" s="97">
        <f t="shared" ref="D80:G80" si="15">1/((1+$B$72)^(D78))</f>
        <v>0.93351070036640305</v>
      </c>
      <c r="E80" s="97">
        <f t="shared" si="15"/>
        <v>0.90194270566802237</v>
      </c>
      <c r="F80" s="97">
        <f t="shared" si="15"/>
        <v>0.87144222769857238</v>
      </c>
      <c r="G80" s="97">
        <f t="shared" si="15"/>
        <v>0.84197316685852419</v>
      </c>
      <c r="H80" s="78"/>
      <c r="I80" s="172" t="s">
        <v>182</v>
      </c>
      <c r="J80" s="173"/>
      <c r="K80" s="78"/>
    </row>
    <row r="81" spans="1:11" ht="15" thickBot="1" x14ac:dyDescent="0.25">
      <c r="A81" s="78"/>
      <c r="B81" s="78"/>
      <c r="C81" s="78"/>
      <c r="D81" s="78"/>
      <c r="E81" s="78"/>
      <c r="F81" s="78"/>
      <c r="G81" s="78"/>
      <c r="H81" s="78"/>
      <c r="I81" s="98"/>
      <c r="J81" s="99"/>
      <c r="K81" s="78"/>
    </row>
    <row r="82" spans="1:11" x14ac:dyDescent="0.2">
      <c r="A82" s="101"/>
      <c r="B82" s="101"/>
      <c r="C82" s="102"/>
      <c r="D82" s="102"/>
      <c r="E82" s="102"/>
      <c r="F82" s="102"/>
      <c r="G82" s="103"/>
      <c r="H82" s="78"/>
      <c r="I82" s="98"/>
      <c r="J82" s="99"/>
      <c r="K82" s="78"/>
    </row>
    <row r="83" spans="1:11" x14ac:dyDescent="0.2">
      <c r="A83" s="105"/>
      <c r="B83" s="106" t="s">
        <v>184</v>
      </c>
      <c r="C83" s="107" t="s">
        <v>175</v>
      </c>
      <c r="D83" s="107" t="s">
        <v>176</v>
      </c>
      <c r="E83" s="107" t="s">
        <v>177</v>
      </c>
      <c r="F83" s="107" t="s">
        <v>178</v>
      </c>
      <c r="G83" s="108" t="s">
        <v>179</v>
      </c>
      <c r="H83" s="78"/>
      <c r="I83" s="98"/>
      <c r="J83" s="99"/>
      <c r="K83" s="78"/>
    </row>
    <row r="84" spans="1:11" x14ac:dyDescent="0.2">
      <c r="A84" s="78" t="s">
        <v>117</v>
      </c>
      <c r="B84" s="109" t="s">
        <v>186</v>
      </c>
      <c r="C84" s="110">
        <f>B75</f>
        <v>1000</v>
      </c>
      <c r="D84" s="110">
        <f>C86</f>
        <v>800</v>
      </c>
      <c r="E84" s="110">
        <f>D86</f>
        <v>600</v>
      </c>
      <c r="F84" s="110">
        <f>E86</f>
        <v>400</v>
      </c>
      <c r="G84" s="111">
        <f>F86</f>
        <v>200</v>
      </c>
      <c r="H84" s="78"/>
      <c r="I84" s="174" t="s">
        <v>187</v>
      </c>
      <c r="J84" s="175"/>
      <c r="K84" s="78"/>
    </row>
    <row r="85" spans="1:11" x14ac:dyDescent="0.2">
      <c r="A85" s="78" t="s">
        <v>119</v>
      </c>
      <c r="B85" s="109" t="s">
        <v>186</v>
      </c>
      <c r="C85" s="110">
        <f>$C$84*$B$76</f>
        <v>200</v>
      </c>
      <c r="D85" s="110">
        <f>$C$84*$B$76</f>
        <v>200</v>
      </c>
      <c r="E85" s="110">
        <f>$C$84*$B$76</f>
        <v>200</v>
      </c>
      <c r="F85" s="110">
        <f>$C$84*$B$76</f>
        <v>200</v>
      </c>
      <c r="G85" s="111">
        <f>$C$84*$B$76</f>
        <v>200</v>
      </c>
      <c r="H85" s="78"/>
      <c r="I85" s="176" t="s">
        <v>189</v>
      </c>
      <c r="J85" s="177"/>
      <c r="K85" s="78"/>
    </row>
    <row r="86" spans="1:11" x14ac:dyDescent="0.2">
      <c r="A86" s="78" t="s">
        <v>120</v>
      </c>
      <c r="B86" s="109" t="s">
        <v>186</v>
      </c>
      <c r="C86" s="110">
        <f>C84-C85</f>
        <v>800</v>
      </c>
      <c r="D86" s="110">
        <f>D84-D85</f>
        <v>600</v>
      </c>
      <c r="E86" s="110">
        <f>E84-E85</f>
        <v>400</v>
      </c>
      <c r="F86" s="110">
        <f>F84-F85</f>
        <v>200</v>
      </c>
      <c r="G86" s="111">
        <f>G84-G85</f>
        <v>0</v>
      </c>
      <c r="H86" s="78"/>
      <c r="I86" s="145" t="s">
        <v>191</v>
      </c>
      <c r="J86" s="146"/>
      <c r="K86" s="78"/>
    </row>
    <row r="87" spans="1:11" x14ac:dyDescent="0.2">
      <c r="A87" s="78" t="s">
        <v>121</v>
      </c>
      <c r="B87" s="109" t="s">
        <v>186</v>
      </c>
      <c r="C87" s="110">
        <f>AVERAGE(C84,C86)</f>
        <v>900</v>
      </c>
      <c r="D87" s="110">
        <f>AVERAGE(D84,D86)</f>
        <v>700</v>
      </c>
      <c r="E87" s="110">
        <f>AVERAGE(E84,E86)</f>
        <v>500</v>
      </c>
      <c r="F87" s="110">
        <f>AVERAGE(F84,F86)</f>
        <v>300</v>
      </c>
      <c r="G87" s="111">
        <f>AVERAGE(G84,G86)</f>
        <v>100</v>
      </c>
      <c r="H87" s="78"/>
      <c r="I87" s="145" t="s">
        <v>193</v>
      </c>
      <c r="J87" s="146"/>
      <c r="K87" s="78"/>
    </row>
    <row r="88" spans="1:11" x14ac:dyDescent="0.2">
      <c r="A88" s="78" t="s">
        <v>106</v>
      </c>
      <c r="B88" s="109" t="s">
        <v>186</v>
      </c>
      <c r="C88" s="110">
        <f>(C87*($B$73))+C85</f>
        <v>226.28</v>
      </c>
      <c r="D88" s="110">
        <f>(D87*($B$73))+D85</f>
        <v>220.44</v>
      </c>
      <c r="E88" s="110">
        <f>(E87*($B$73))+E85</f>
        <v>214.6</v>
      </c>
      <c r="F88" s="110">
        <f>(F87*($B$73))+F85</f>
        <v>208.76</v>
      </c>
      <c r="G88" s="111">
        <f>(G87*($B$73))+G85</f>
        <v>202.92</v>
      </c>
      <c r="H88" s="78"/>
      <c r="I88" s="147" t="s">
        <v>195</v>
      </c>
      <c r="J88" s="148"/>
      <c r="K88" s="78"/>
    </row>
    <row r="89" spans="1:11" x14ac:dyDescent="0.2">
      <c r="A89" s="78" t="s">
        <v>197</v>
      </c>
      <c r="B89" s="109" t="s">
        <v>186</v>
      </c>
      <c r="C89" s="110">
        <f>C88*C80</f>
        <v>218.62801932367151</v>
      </c>
      <c r="D89" s="110">
        <f>D88*D80</f>
        <v>205.78309878876988</v>
      </c>
      <c r="E89" s="110">
        <f>E88*E80</f>
        <v>193.55690463635759</v>
      </c>
      <c r="F89" s="110">
        <f>F88*F80</f>
        <v>181.92227945435397</v>
      </c>
      <c r="G89" s="111">
        <f>G88*G80</f>
        <v>170.85319501893173</v>
      </c>
      <c r="H89" s="78"/>
      <c r="I89" s="147" t="s">
        <v>198</v>
      </c>
      <c r="J89" s="148"/>
      <c r="K89" s="78"/>
    </row>
    <row r="90" spans="1:11" x14ac:dyDescent="0.2">
      <c r="A90" s="78"/>
      <c r="B90" s="109"/>
      <c r="C90" s="110"/>
      <c r="D90" s="110"/>
      <c r="E90" s="110"/>
      <c r="F90" s="110"/>
      <c r="G90" s="111"/>
      <c r="H90" s="78"/>
      <c r="I90" s="98"/>
      <c r="J90" s="99"/>
      <c r="K90" s="78"/>
    </row>
    <row r="91" spans="1:11" x14ac:dyDescent="0.2">
      <c r="A91" s="112" t="s">
        <v>200</v>
      </c>
      <c r="B91" s="113" t="s">
        <v>186</v>
      </c>
      <c r="C91" s="114">
        <f>SUM(C89:G89)</f>
        <v>970.74349722208467</v>
      </c>
      <c r="D91" s="110"/>
      <c r="E91" s="110"/>
      <c r="F91" s="110"/>
      <c r="G91" s="111"/>
      <c r="H91" s="78"/>
      <c r="I91" s="147" t="s">
        <v>201</v>
      </c>
      <c r="J91" s="148"/>
      <c r="K91" s="78"/>
    </row>
    <row r="92" spans="1:11" ht="15" thickBot="1" x14ac:dyDescent="0.25">
      <c r="A92" s="96"/>
      <c r="B92" s="116"/>
      <c r="C92" s="96"/>
      <c r="D92" s="96"/>
      <c r="E92" s="96"/>
      <c r="F92" s="96"/>
      <c r="G92" s="117"/>
      <c r="H92" s="78"/>
      <c r="I92" s="95"/>
      <c r="J92" s="117"/>
      <c r="K92" s="78"/>
    </row>
    <row r="93" spans="1:11" x14ac:dyDescent="0.2">
      <c r="A93" s="78"/>
      <c r="B93" s="78"/>
      <c r="C93" s="78"/>
      <c r="D93" s="78"/>
      <c r="E93" s="78"/>
      <c r="F93" s="78"/>
      <c r="G93" s="78"/>
      <c r="H93" s="78"/>
      <c r="I93" s="79"/>
      <c r="J93" s="78"/>
      <c r="K93" s="78"/>
    </row>
    <row r="94" spans="1:11" ht="15" thickBot="1" x14ac:dyDescent="0.25">
      <c r="A94" s="78"/>
      <c r="B94" s="78"/>
      <c r="C94" s="78"/>
      <c r="D94" s="78"/>
      <c r="E94" s="78"/>
      <c r="F94" s="78"/>
      <c r="G94" s="78"/>
      <c r="H94" s="78"/>
      <c r="I94" s="79"/>
      <c r="J94" s="78"/>
      <c r="K94" s="78"/>
    </row>
    <row r="95" spans="1:11" x14ac:dyDescent="0.2">
      <c r="A95" s="150"/>
      <c r="B95" s="150"/>
      <c r="C95" s="150"/>
      <c r="D95" s="150"/>
      <c r="E95" s="150"/>
      <c r="F95" s="150"/>
      <c r="G95" s="151"/>
      <c r="H95" s="78"/>
      <c r="I95" s="79"/>
      <c r="J95" s="78"/>
      <c r="K95" s="78"/>
    </row>
    <row r="96" spans="1:11" x14ac:dyDescent="0.2">
      <c r="A96" s="153"/>
      <c r="B96" s="153"/>
      <c r="C96" s="153"/>
      <c r="D96" s="153"/>
      <c r="E96" s="153"/>
      <c r="F96" s="153"/>
      <c r="G96" s="154"/>
      <c r="I96" s="78"/>
      <c r="J96" s="79"/>
      <c r="K96" s="78"/>
    </row>
    <row r="97" spans="1:7" x14ac:dyDescent="0.2">
      <c r="A97" s="153"/>
      <c r="B97" s="153"/>
      <c r="C97" s="153"/>
      <c r="D97" s="153"/>
      <c r="E97" s="153"/>
      <c r="F97" s="153"/>
      <c r="G97" s="154"/>
    </row>
    <row r="98" spans="1:7" x14ac:dyDescent="0.2">
      <c r="A98" s="153"/>
      <c r="B98" s="153"/>
      <c r="C98" s="153"/>
      <c r="D98" s="153"/>
      <c r="E98" s="153"/>
      <c r="F98" s="153"/>
      <c r="G98" s="154"/>
    </row>
    <row r="99" spans="1:7" x14ac:dyDescent="0.2">
      <c r="A99" s="153"/>
      <c r="B99" s="153"/>
      <c r="C99" s="153"/>
      <c r="D99" s="153"/>
      <c r="E99" s="153"/>
      <c r="F99" s="153"/>
      <c r="G99" s="154"/>
    </row>
    <row r="100" spans="1:7" x14ac:dyDescent="0.2">
      <c r="A100" s="153"/>
      <c r="B100" s="153"/>
      <c r="C100" s="153"/>
      <c r="D100" s="153"/>
      <c r="E100" s="153"/>
      <c r="F100" s="153"/>
      <c r="G100" s="154"/>
    </row>
    <row r="101" spans="1:7" x14ac:dyDescent="0.2">
      <c r="A101" s="153"/>
      <c r="B101" s="153"/>
      <c r="C101" s="153"/>
      <c r="D101" s="153"/>
      <c r="E101" s="153"/>
      <c r="F101" s="153"/>
      <c r="G101" s="154"/>
    </row>
    <row r="102" spans="1:7" x14ac:dyDescent="0.2">
      <c r="A102" s="153"/>
      <c r="B102" s="153"/>
      <c r="C102" s="153"/>
      <c r="D102" s="153"/>
      <c r="E102" s="153"/>
      <c r="F102" s="153"/>
      <c r="G102" s="154"/>
    </row>
    <row r="103" spans="1:7" x14ac:dyDescent="0.2">
      <c r="A103" s="153"/>
      <c r="B103" s="153"/>
      <c r="C103" s="153"/>
      <c r="D103" s="153"/>
      <c r="E103" s="153"/>
      <c r="F103" s="153"/>
      <c r="G103" s="154"/>
    </row>
    <row r="104" spans="1:7" x14ac:dyDescent="0.2">
      <c r="A104" s="153"/>
      <c r="B104" s="153"/>
      <c r="C104" s="153"/>
      <c r="D104" s="153"/>
      <c r="E104" s="153"/>
      <c r="F104" s="153"/>
      <c r="G104" s="154"/>
    </row>
    <row r="105" spans="1:7" x14ac:dyDescent="0.2">
      <c r="A105" s="153"/>
      <c r="B105" s="153"/>
      <c r="C105" s="153"/>
      <c r="D105" s="153"/>
      <c r="E105" s="153"/>
      <c r="F105" s="153"/>
      <c r="G105" s="154"/>
    </row>
    <row r="106" spans="1:7" x14ac:dyDescent="0.2">
      <c r="A106" s="153"/>
      <c r="B106" s="153"/>
      <c r="C106" s="153"/>
      <c r="D106" s="153"/>
      <c r="E106" s="153"/>
      <c r="F106" s="153"/>
      <c r="G106" s="154"/>
    </row>
    <row r="107" spans="1:7" x14ac:dyDescent="0.2">
      <c r="A107" s="153"/>
      <c r="B107" s="153"/>
      <c r="C107" s="153"/>
      <c r="D107" s="153"/>
      <c r="E107" s="153"/>
      <c r="F107" s="153"/>
      <c r="G107" s="154"/>
    </row>
    <row r="108" spans="1:7" x14ac:dyDescent="0.2">
      <c r="A108" s="153"/>
      <c r="B108" s="153"/>
      <c r="C108" s="153"/>
      <c r="D108" s="153"/>
      <c r="E108" s="153"/>
      <c r="F108" s="153"/>
      <c r="G108" s="154"/>
    </row>
    <row r="109" spans="1:7" x14ac:dyDescent="0.2">
      <c r="A109" s="153"/>
      <c r="B109" s="153"/>
      <c r="C109" s="153"/>
      <c r="D109" s="153"/>
      <c r="E109" s="153"/>
      <c r="F109" s="153"/>
      <c r="G109" s="154"/>
    </row>
    <row r="110" spans="1:7" x14ac:dyDescent="0.2">
      <c r="A110" s="153"/>
      <c r="B110" s="153"/>
      <c r="C110" s="153"/>
      <c r="D110" s="153"/>
      <c r="E110" s="153"/>
      <c r="F110" s="153"/>
      <c r="G110" s="154"/>
    </row>
    <row r="111" spans="1:7" x14ac:dyDescent="0.2">
      <c r="A111" s="153"/>
      <c r="B111" s="153"/>
      <c r="C111" s="153"/>
      <c r="D111" s="153"/>
      <c r="E111" s="153"/>
      <c r="F111" s="153"/>
      <c r="G111" s="154"/>
    </row>
    <row r="112" spans="1:7" x14ac:dyDescent="0.2">
      <c r="A112" s="153"/>
      <c r="B112" s="153"/>
      <c r="C112" s="153"/>
      <c r="D112" s="153"/>
      <c r="E112" s="153"/>
      <c r="F112" s="153"/>
      <c r="G112" s="154"/>
    </row>
    <row r="113" spans="1:7" x14ac:dyDescent="0.2">
      <c r="A113" s="153"/>
      <c r="B113" s="153"/>
      <c r="C113" s="153"/>
      <c r="D113" s="153"/>
      <c r="E113" s="153"/>
      <c r="F113" s="153"/>
      <c r="G113" s="154"/>
    </row>
    <row r="114" spans="1:7" x14ac:dyDescent="0.2">
      <c r="A114" s="153"/>
      <c r="B114" s="153"/>
      <c r="C114" s="153"/>
      <c r="D114" s="153"/>
      <c r="E114" s="153"/>
      <c r="F114" s="153"/>
      <c r="G114" s="154"/>
    </row>
    <row r="115" spans="1:7" x14ac:dyDescent="0.2">
      <c r="A115" s="153"/>
      <c r="B115" s="153"/>
      <c r="C115" s="153"/>
      <c r="D115" s="153"/>
      <c r="E115" s="153"/>
      <c r="F115" s="153"/>
      <c r="G115" s="154"/>
    </row>
    <row r="116" spans="1:7" x14ac:dyDescent="0.2">
      <c r="A116" s="153"/>
      <c r="B116" s="153"/>
      <c r="C116" s="153"/>
      <c r="D116" s="153"/>
      <c r="E116" s="153"/>
      <c r="F116" s="153"/>
      <c r="G116" s="154"/>
    </row>
    <row r="117" spans="1:7" x14ac:dyDescent="0.2">
      <c r="A117" s="153"/>
      <c r="B117" s="153"/>
      <c r="C117" s="153"/>
      <c r="D117" s="153"/>
      <c r="E117" s="153"/>
      <c r="F117" s="153"/>
      <c r="G117" s="154"/>
    </row>
    <row r="118" spans="1:7" x14ac:dyDescent="0.2">
      <c r="A118" s="153"/>
      <c r="B118" s="153"/>
      <c r="C118" s="153"/>
      <c r="D118" s="153"/>
      <c r="E118" s="153"/>
      <c r="F118" s="153"/>
      <c r="G118" s="154"/>
    </row>
    <row r="119" spans="1:7" ht="15" thickBot="1" x14ac:dyDescent="0.25">
      <c r="A119" s="156"/>
      <c r="B119" s="156"/>
      <c r="C119" s="156"/>
      <c r="D119" s="156"/>
      <c r="E119" s="156"/>
      <c r="F119" s="156"/>
      <c r="G119" s="157"/>
    </row>
  </sheetData>
  <mergeCells count="12">
    <mergeCell ref="I87:J87"/>
    <mergeCell ref="I88:J88"/>
    <mergeCell ref="I89:J89"/>
    <mergeCell ref="I91:J91"/>
    <mergeCell ref="A95:G119"/>
    <mergeCell ref="I86:J86"/>
    <mergeCell ref="G15:K15"/>
    <mergeCell ref="G17:K17"/>
    <mergeCell ref="I79:J79"/>
    <mergeCell ref="I80:J80"/>
    <mergeCell ref="I84:J84"/>
    <mergeCell ref="I85:J85"/>
  </mergeCells>
  <dataValidations count="4">
    <dataValidation type="list" allowBlank="1" showInputMessage="1" showErrorMessage="1" sqref="D63:D65 C29:C65 C12:C13 C16:C27" xr:uid="{549B3C3F-7B72-4B58-8F0C-ADAC048EE49C}">
      <formula1>Variables</formula1>
    </dataValidation>
    <dataValidation type="list" allowBlank="1" showInputMessage="1" showErrorMessage="1" sqref="F29:F63 F12:F13 F16:F18 F25:F27" xr:uid="{9EF5E6BE-92EB-4CE2-A83B-2B72815DD016}">
      <formula1>"Fixed,Variable"</formula1>
    </dataValidation>
    <dataValidation type="list" allowBlank="1" showInputMessage="1" showErrorMessage="1" sqref="D31:E45" xr:uid="{F05C22AB-7A99-4E04-8FE2-C965EF8E09E8}">
      <formula1>INDIRECT(IFERROR(RIGHT($A31,LEN($A31)-FIND(" ",$A31)),$A31)&amp;"Subs")</formula1>
    </dataValidation>
    <dataValidation type="list" allowBlank="1" showInputMessage="1" showErrorMessage="1" sqref="D29:E30" xr:uid="{8EF15D75-E24F-4316-87F1-B1E4EAB41213}">
      <formula1>INDIRECT(IFERROR(RIGHT(#REF!,LEN(#REF!)-FIND(" ",#REF!)),#REF!)&amp;"Subs")</formula1>
    </dataValidation>
  </dataValidations>
  <hyperlinks>
    <hyperlink ref="E3" location="'TITLE PAGE'!A1" display="Back to title page" xr:uid="{D11890CF-9DCC-4A70-AA48-CB4EBC7E2E77}"/>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5CDEF-290A-4916-8C8D-B7403F267A1D}">
  <sheetPr codeName="Sheet25"/>
  <dimension ref="A2:CN119"/>
  <sheetViews>
    <sheetView zoomScale="70" zoomScaleNormal="70" workbookViewId="0">
      <selection sqref="A1:A1048576"/>
    </sheetView>
  </sheetViews>
  <sheetFormatPr defaultColWidth="10.7109375" defaultRowHeight="14.25" x14ac:dyDescent="0.2"/>
  <cols>
    <col min="1" max="3" width="18.42578125" style="2" customWidth="1"/>
    <col min="4" max="4" width="55.5703125" style="2" customWidth="1"/>
    <col min="5" max="5" width="18.5703125" style="2" customWidth="1"/>
    <col min="6" max="6" width="20.7109375" style="2" customWidth="1"/>
    <col min="7" max="7" width="10.7109375" style="2" customWidth="1"/>
    <col min="8" max="8" width="12.7109375" style="2" customWidth="1"/>
    <col min="9" max="9" width="9.7109375" style="2" customWidth="1"/>
    <col min="10" max="16384" width="10.7109375" style="2"/>
  </cols>
  <sheetData>
    <row r="2" spans="1:92" ht="15" thickBot="1" x14ac:dyDescent="0.25"/>
    <row r="3" spans="1:92" ht="30.75" thickBot="1" x14ac:dyDescent="0.25">
      <c r="A3" s="4" t="s">
        <v>2</v>
      </c>
      <c r="B3" s="5" t="s">
        <v>3</v>
      </c>
      <c r="C3" s="6">
        <v>2</v>
      </c>
      <c r="D3" s="7"/>
      <c r="E3" s="8" t="s">
        <v>4</v>
      </c>
      <c r="F3" s="9"/>
      <c r="G3" s="7"/>
      <c r="H3" s="10"/>
    </row>
    <row r="4" spans="1:92" ht="15" thickBot="1" x14ac:dyDescent="0.25"/>
    <row r="5" spans="1:92" ht="15.75" thickBot="1" x14ac:dyDescent="0.25">
      <c r="A5" s="143"/>
      <c r="B5" s="10"/>
      <c r="C5" s="10"/>
      <c r="D5" s="10"/>
      <c r="E5" s="10"/>
      <c r="F5" s="10"/>
      <c r="G5" s="10"/>
      <c r="H5" s="10"/>
      <c r="I5" s="10"/>
    </row>
    <row r="6" spans="1:92" ht="129.75" thickBot="1" x14ac:dyDescent="0.25">
      <c r="A6" s="12" t="s">
        <v>7</v>
      </c>
      <c r="B6" s="13" t="s">
        <v>8</v>
      </c>
      <c r="C6" s="13" t="s">
        <v>9</v>
      </c>
      <c r="D6" s="13" t="s">
        <v>10</v>
      </c>
      <c r="E6" s="13" t="s">
        <v>11</v>
      </c>
      <c r="F6" s="14" t="s">
        <v>12</v>
      </c>
      <c r="G6" s="15" t="s">
        <v>13</v>
      </c>
      <c r="H6" s="16" t="s">
        <v>14</v>
      </c>
      <c r="I6" s="16" t="s">
        <v>15</v>
      </c>
      <c r="J6" s="16" t="s">
        <v>16</v>
      </c>
      <c r="K6" s="16" t="s">
        <v>17</v>
      </c>
      <c r="L6" s="16" t="s">
        <v>18</v>
      </c>
      <c r="M6" s="16" t="s">
        <v>19</v>
      </c>
      <c r="N6" s="16" t="s">
        <v>20</v>
      </c>
      <c r="O6" s="16" t="s">
        <v>21</v>
      </c>
      <c r="P6" s="16" t="s">
        <v>22</v>
      </c>
      <c r="Q6" s="16" t="s">
        <v>23</v>
      </c>
      <c r="R6" s="16" t="s">
        <v>24</v>
      </c>
      <c r="S6" s="16" t="s">
        <v>25</v>
      </c>
      <c r="T6" s="16" t="s">
        <v>26</v>
      </c>
      <c r="U6" s="16" t="s">
        <v>27</v>
      </c>
      <c r="V6" s="16" t="s">
        <v>28</v>
      </c>
      <c r="W6" s="16" t="s">
        <v>29</v>
      </c>
      <c r="X6" s="16" t="s">
        <v>30</v>
      </c>
      <c r="Y6" s="16" t="s">
        <v>31</v>
      </c>
      <c r="Z6" s="16" t="s">
        <v>32</v>
      </c>
      <c r="AA6" s="16" t="s">
        <v>33</v>
      </c>
      <c r="AB6" s="16" t="s">
        <v>34</v>
      </c>
      <c r="AC6" s="16" t="s">
        <v>35</v>
      </c>
      <c r="AD6" s="16" t="s">
        <v>36</v>
      </c>
      <c r="AE6" s="16" t="s">
        <v>37</v>
      </c>
      <c r="AF6" s="16" t="s">
        <v>38</v>
      </c>
      <c r="AG6" s="16" t="s">
        <v>39</v>
      </c>
      <c r="AH6" s="16" t="s">
        <v>40</v>
      </c>
      <c r="AI6" s="16" t="s">
        <v>41</v>
      </c>
      <c r="AJ6" s="16" t="s">
        <v>42</v>
      </c>
      <c r="AK6" s="16" t="s">
        <v>43</v>
      </c>
      <c r="AL6" s="16" t="s">
        <v>44</v>
      </c>
      <c r="AM6" s="16" t="s">
        <v>45</v>
      </c>
      <c r="AN6" s="16" t="s">
        <v>46</v>
      </c>
      <c r="AO6" s="16" t="s">
        <v>47</v>
      </c>
      <c r="AP6" s="16" t="s">
        <v>48</v>
      </c>
      <c r="AQ6" s="16" t="s">
        <v>49</v>
      </c>
      <c r="AR6" s="16" t="s">
        <v>50</v>
      </c>
      <c r="AS6" s="16" t="s">
        <v>51</v>
      </c>
      <c r="AT6" s="16" t="s">
        <v>52</v>
      </c>
      <c r="AU6" s="16" t="s">
        <v>53</v>
      </c>
      <c r="AV6" s="16" t="s">
        <v>54</v>
      </c>
      <c r="AW6" s="16" t="s">
        <v>55</v>
      </c>
      <c r="AX6" s="16" t="s">
        <v>56</v>
      </c>
      <c r="AY6" s="16" t="s">
        <v>57</v>
      </c>
      <c r="AZ6" s="16" t="s">
        <v>58</v>
      </c>
      <c r="BA6" s="16" t="s">
        <v>59</v>
      </c>
      <c r="BB6" s="16" t="s">
        <v>60</v>
      </c>
      <c r="BC6" s="16" t="s">
        <v>61</v>
      </c>
      <c r="BD6" s="16" t="s">
        <v>62</v>
      </c>
      <c r="BE6" s="16" t="s">
        <v>63</v>
      </c>
      <c r="BF6" s="16" t="s">
        <v>64</v>
      </c>
      <c r="BG6" s="16" t="s">
        <v>65</v>
      </c>
      <c r="BH6" s="16" t="s">
        <v>66</v>
      </c>
      <c r="BI6" s="16" t="s">
        <v>67</v>
      </c>
      <c r="BJ6" s="16" t="s">
        <v>68</v>
      </c>
      <c r="BK6" s="16" t="s">
        <v>69</v>
      </c>
      <c r="BL6" s="16" t="s">
        <v>70</v>
      </c>
      <c r="BM6" s="16" t="s">
        <v>71</v>
      </c>
      <c r="BN6" s="16" t="s">
        <v>72</v>
      </c>
      <c r="BO6" s="16" t="s">
        <v>73</v>
      </c>
      <c r="BP6" s="16" t="s">
        <v>74</v>
      </c>
      <c r="BQ6" s="16" t="s">
        <v>75</v>
      </c>
      <c r="BR6" s="16" t="s">
        <v>76</v>
      </c>
      <c r="BS6" s="16" t="s">
        <v>77</v>
      </c>
      <c r="BT6" s="16" t="s">
        <v>78</v>
      </c>
      <c r="BU6" s="16" t="s">
        <v>79</v>
      </c>
      <c r="BV6" s="16" t="s">
        <v>80</v>
      </c>
      <c r="BW6" s="16" t="s">
        <v>81</v>
      </c>
      <c r="BX6" s="16" t="s">
        <v>82</v>
      </c>
      <c r="BY6" s="16" t="s">
        <v>83</v>
      </c>
      <c r="BZ6" s="16" t="s">
        <v>84</v>
      </c>
      <c r="CA6" s="16" t="s">
        <v>85</v>
      </c>
      <c r="CB6" s="16" t="s">
        <v>86</v>
      </c>
      <c r="CC6" s="16" t="s">
        <v>87</v>
      </c>
      <c r="CD6" s="16" t="s">
        <v>88</v>
      </c>
      <c r="CE6" s="16" t="s">
        <v>89</v>
      </c>
      <c r="CF6" s="16" t="s">
        <v>90</v>
      </c>
      <c r="CG6" s="16" t="s">
        <v>91</v>
      </c>
      <c r="CH6" s="16" t="s">
        <v>92</v>
      </c>
      <c r="CI6" s="16" t="s">
        <v>93</v>
      </c>
      <c r="CJ6" s="16" t="s">
        <v>94</v>
      </c>
      <c r="CK6" s="16" t="s">
        <v>95</v>
      </c>
      <c r="CL6" s="16" t="s">
        <v>96</v>
      </c>
      <c r="CM6" s="16" t="s">
        <v>97</v>
      </c>
      <c r="CN6" s="17" t="s">
        <v>98</v>
      </c>
    </row>
    <row r="7" spans="1:92" ht="15" x14ac:dyDescent="0.2">
      <c r="A7" s="18"/>
      <c r="B7" s="19"/>
      <c r="C7" s="19" t="s">
        <v>100</v>
      </c>
      <c r="D7" s="20"/>
      <c r="F7" s="21" t="s">
        <v>101</v>
      </c>
      <c r="G7" s="22"/>
      <c r="H7" s="23"/>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5"/>
    </row>
    <row r="8" spans="1:92" ht="15" x14ac:dyDescent="0.25">
      <c r="A8" t="s">
        <v>292</v>
      </c>
      <c r="B8" t="s">
        <v>293</v>
      </c>
      <c r="C8" s="27" t="s">
        <v>104</v>
      </c>
      <c r="D8" s="28"/>
      <c r="F8" s="29" t="s">
        <v>105</v>
      </c>
      <c r="G8" s="30"/>
      <c r="H8" s="31"/>
      <c r="I8" s="31"/>
      <c r="J8" s="31"/>
      <c r="K8" s="31"/>
      <c r="L8" s="31"/>
      <c r="M8" s="118">
        <f>'[4]EA Tables'!$G$41/1000000</f>
        <v>4.2757155957074869E-2</v>
      </c>
      <c r="N8" s="118">
        <f>'[4]EA Tables'!$G$41/1000000</f>
        <v>4.2757155957074869E-2</v>
      </c>
      <c r="O8" s="118">
        <f>'[4]EA Tables'!$G$41/1000000</f>
        <v>4.2757155957074869E-2</v>
      </c>
      <c r="P8" s="118">
        <f>'[4]EA Tables'!$G$41/1000000</f>
        <v>4.2757155957074869E-2</v>
      </c>
      <c r="Q8" s="118">
        <f>'[4]EA Tables'!$G$41/1000000</f>
        <v>4.2757155957074869E-2</v>
      </c>
      <c r="R8" s="118">
        <f>'[4]EA Tables'!$M$41/1000000</f>
        <v>0.10695358233952022</v>
      </c>
      <c r="S8" s="118">
        <f>'[4]EA Tables'!$M$41/1000000</f>
        <v>0.10695358233952022</v>
      </c>
      <c r="T8" s="118">
        <f>'[4]EA Tables'!$M$41/1000000</f>
        <v>0.10695358233952022</v>
      </c>
      <c r="U8" s="118">
        <f>'[4]EA Tables'!$M$41/1000000</f>
        <v>0.10695358233952022</v>
      </c>
      <c r="V8" s="118">
        <f>'[4]EA Tables'!$M$41/1000000</f>
        <v>0.10695358233952022</v>
      </c>
      <c r="W8" s="118">
        <f>'[4]EA Tables'!$S$41/1000000</f>
        <v>0.12476083878140194</v>
      </c>
      <c r="X8" s="118">
        <f>'[4]EA Tables'!$S$41/1000000</f>
        <v>0.12476083878140194</v>
      </c>
      <c r="Y8" s="118">
        <f>'[4]EA Tables'!$S$41/1000000</f>
        <v>0.12476083878140194</v>
      </c>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Q8" s="32"/>
      <c r="BR8" s="32"/>
      <c r="BS8" s="32"/>
      <c r="BT8" s="32"/>
      <c r="BU8" s="32"/>
      <c r="BV8" s="32"/>
      <c r="BW8" s="32"/>
      <c r="BX8" s="32"/>
      <c r="BY8" s="32"/>
      <c r="BZ8" s="32"/>
      <c r="CA8" s="32"/>
      <c r="CB8" s="32"/>
      <c r="CC8" s="32"/>
      <c r="CD8" s="32"/>
      <c r="CE8" s="32"/>
      <c r="CF8" s="32"/>
      <c r="CG8" s="32"/>
      <c r="CH8" s="32"/>
      <c r="CI8" s="32"/>
      <c r="CJ8" s="32"/>
      <c r="CK8" s="32"/>
      <c r="CL8" s="32"/>
      <c r="CM8" s="32"/>
      <c r="CN8" s="33"/>
    </row>
    <row r="9" spans="1:92" ht="15" x14ac:dyDescent="0.2">
      <c r="A9" s="26"/>
      <c r="B9" s="27"/>
      <c r="C9" s="27" t="s">
        <v>106</v>
      </c>
      <c r="D9" s="28"/>
      <c r="E9" s="28"/>
      <c r="F9" s="29" t="s">
        <v>105</v>
      </c>
      <c r="G9" s="30"/>
      <c r="H9" s="31"/>
      <c r="I9" s="31"/>
      <c r="J9" s="31"/>
      <c r="K9" s="31"/>
      <c r="L9" s="31"/>
      <c r="M9" s="130">
        <f>M24</f>
        <v>0</v>
      </c>
      <c r="N9" s="130">
        <f t="shared" ref="N9:BP9" si="0">N24</f>
        <v>0</v>
      </c>
      <c r="O9" s="130">
        <f t="shared" si="0"/>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32"/>
      <c r="BR9" s="32"/>
      <c r="BS9" s="32"/>
      <c r="BT9" s="32"/>
      <c r="BU9" s="32"/>
      <c r="BV9" s="32"/>
      <c r="BW9" s="32"/>
      <c r="BX9" s="32"/>
      <c r="BY9" s="32"/>
      <c r="BZ9" s="32"/>
      <c r="CA9" s="32"/>
      <c r="CB9" s="32"/>
      <c r="CC9" s="32"/>
      <c r="CD9" s="32"/>
      <c r="CE9" s="32"/>
      <c r="CF9" s="32"/>
      <c r="CG9" s="32"/>
      <c r="CH9" s="32"/>
      <c r="CI9" s="32"/>
      <c r="CJ9" s="32"/>
      <c r="CK9" s="32"/>
      <c r="CL9" s="32"/>
      <c r="CM9" s="32"/>
      <c r="CN9" s="33"/>
    </row>
    <row r="10" spans="1:92" ht="15" x14ac:dyDescent="0.2">
      <c r="A10" s="26"/>
      <c r="B10" s="27"/>
      <c r="C10" s="27" t="s">
        <v>107</v>
      </c>
      <c r="D10" s="129">
        <v>3.5000000000000003E-2</v>
      </c>
      <c r="E10" s="28"/>
      <c r="F10" s="29" t="s">
        <v>105</v>
      </c>
      <c r="G10" s="30"/>
      <c r="H10" s="31"/>
      <c r="I10" s="31"/>
      <c r="J10" s="31"/>
      <c r="K10" s="31"/>
      <c r="L10" s="31"/>
      <c r="M10" s="131">
        <f>$D$10</f>
        <v>3.5000000000000003E-2</v>
      </c>
      <c r="N10" s="131">
        <f t="shared" ref="N10:BP10" si="1">$D$10</f>
        <v>3.5000000000000003E-2</v>
      </c>
      <c r="O10" s="131">
        <f t="shared" si="1"/>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3"/>
    </row>
    <row r="11" spans="1:92" ht="15" x14ac:dyDescent="0.2">
      <c r="A11" s="26"/>
      <c r="B11" s="27"/>
      <c r="C11" s="27" t="s">
        <v>108</v>
      </c>
      <c r="D11" s="28"/>
      <c r="E11" s="28"/>
      <c r="F11" s="29" t="s">
        <v>105</v>
      </c>
      <c r="G11" s="30"/>
      <c r="H11" s="31"/>
      <c r="I11" s="31"/>
      <c r="J11" s="31"/>
      <c r="K11" s="31"/>
      <c r="L11" s="31"/>
      <c r="M11" s="132">
        <f>1/(1+M10)</f>
        <v>0.96618357487922713</v>
      </c>
      <c r="N11" s="132">
        <f t="shared" ref="N11:BP11" si="2">1/(1+N10)</f>
        <v>0.96618357487922713</v>
      </c>
      <c r="O11" s="132">
        <f t="shared" si="2"/>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3"/>
    </row>
    <row r="12" spans="1:92" ht="15" x14ac:dyDescent="0.2">
      <c r="A12" s="26"/>
      <c r="B12" s="27"/>
      <c r="C12" s="27" t="s">
        <v>109</v>
      </c>
      <c r="D12" s="27" t="s">
        <v>110</v>
      </c>
      <c r="E12" s="27"/>
      <c r="F12" s="27" t="s">
        <v>111</v>
      </c>
      <c r="G12" s="30"/>
      <c r="H12" s="31"/>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3"/>
    </row>
    <row r="13" spans="1:92" ht="15" x14ac:dyDescent="0.2">
      <c r="A13" s="26"/>
      <c r="B13" s="27"/>
      <c r="C13" s="29" t="s">
        <v>109</v>
      </c>
      <c r="D13" s="27" t="s">
        <v>112</v>
      </c>
      <c r="E13" s="27"/>
      <c r="F13" s="34" t="s">
        <v>111</v>
      </c>
      <c r="G13" s="35"/>
      <c r="H13" s="31"/>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3"/>
    </row>
    <row r="14" spans="1:92" s="43" customFormat="1" ht="29.25" thickBot="1" x14ac:dyDescent="0.25">
      <c r="A14" s="36"/>
      <c r="B14" s="37"/>
      <c r="C14" s="38" t="s">
        <v>113</v>
      </c>
      <c r="D14" s="37"/>
      <c r="E14" s="37"/>
      <c r="F14" s="37" t="s">
        <v>101</v>
      </c>
      <c r="G14" s="39"/>
      <c r="H14" s="40"/>
      <c r="I14" s="40"/>
      <c r="J14" s="40"/>
      <c r="K14" s="40"/>
      <c r="L14" s="74"/>
      <c r="M14" s="41">
        <f>IF((M8+M9)*M11&lt;&gt;0,(M8+M9)*M11,"")</f>
        <v>4.1311261794275238E-2</v>
      </c>
      <c r="N14" s="41">
        <f t="shared" ref="N14:BY14" si="3">IF((N8+N9)*N11&lt;&gt;0,(N8+N9)*N11,"")</f>
        <v>4.1311261794275238E-2</v>
      </c>
      <c r="O14" s="41">
        <f t="shared" si="3"/>
        <v>4.1311261794275238E-2</v>
      </c>
      <c r="P14" s="41">
        <f t="shared" si="3"/>
        <v>4.1311261794275238E-2</v>
      </c>
      <c r="Q14" s="41">
        <f>IF((Q8+Q9)*Q11&lt;&gt;0,(Q8+Q9)*Q11,"")</f>
        <v>4.1311261794275238E-2</v>
      </c>
      <c r="R14" s="41">
        <f t="shared" si="3"/>
        <v>0.10333679453093741</v>
      </c>
      <c r="S14" s="41">
        <f t="shared" si="3"/>
        <v>0.10333679453093741</v>
      </c>
      <c r="T14" s="41">
        <f>IF((T8+T9)*T11&lt;&gt;0,(T8+T9)*T11,"")</f>
        <v>0.10333679453093741</v>
      </c>
      <c r="U14" s="41">
        <f t="shared" si="3"/>
        <v>0.10333679453093741</v>
      </c>
      <c r="V14" s="41">
        <f t="shared" si="3"/>
        <v>0.10333679453093741</v>
      </c>
      <c r="W14" s="41">
        <f t="shared" si="3"/>
        <v>0.12054187321874585</v>
      </c>
      <c r="X14" s="41">
        <f t="shared" si="3"/>
        <v>0.12054187321874585</v>
      </c>
      <c r="Y14" s="41">
        <f t="shared" si="3"/>
        <v>0.12054187321874585</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IF((BK8+BK9)*BK11&lt;&gt;0,(BK8+BK9)*BK11,"")</f>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ref="BZ14:CN14" si="4">IF((BZ8+BZ9)*BZ11&lt;&gt;0,(BZ8+BZ9)*BZ11,"")</f>
        <v/>
      </c>
      <c r="CA14" s="41" t="str">
        <f t="shared" si="4"/>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2" t="str">
        <f t="shared" si="4"/>
        <v/>
      </c>
    </row>
    <row r="15" spans="1:92" s="43" customFormat="1" ht="15.75" thickBot="1" x14ac:dyDescent="0.25">
      <c r="A15" s="36"/>
      <c r="B15" s="37"/>
      <c r="C15" s="38" t="s">
        <v>114</v>
      </c>
      <c r="D15" s="37"/>
      <c r="E15" s="37"/>
      <c r="F15" s="37" t="s">
        <v>101</v>
      </c>
      <c r="G15" s="163">
        <f>IF(SUM($L$14:$CN$14)&lt;&gt;0,SUM($L$14:$CN$14),"")</f>
        <v>1.0848659012823008</v>
      </c>
      <c r="H15" s="164"/>
      <c r="I15" s="164"/>
      <c r="J15" s="164"/>
      <c r="K15" s="165"/>
    </row>
    <row r="16" spans="1:92" s="43" customFormat="1" ht="15.75" thickBot="1" x14ac:dyDescent="0.25">
      <c r="A16" s="45"/>
      <c r="B16" s="45"/>
      <c r="C16" s="46"/>
      <c r="D16" s="45"/>
      <c r="E16" s="45"/>
      <c r="F16" s="45"/>
      <c r="G16" s="47">
        <f>G15</f>
        <v>1.0848659012823008</v>
      </c>
      <c r="H16" s="48"/>
    </row>
    <row r="17" spans="1:92" s="43" customFormat="1" ht="15.75" thickBot="1" x14ac:dyDescent="0.25">
      <c r="A17" s="45"/>
      <c r="B17" s="45"/>
      <c r="C17" s="46"/>
      <c r="D17" s="45"/>
      <c r="E17" s="45"/>
      <c r="F17" s="45"/>
      <c r="G17" s="163">
        <f>IF(SUM($L$14:$AK$14)&lt;&gt;0,SUM($L$14:$AK$14),"")</f>
        <v>1.0848659012823008</v>
      </c>
      <c r="H17" s="164"/>
      <c r="I17" s="164"/>
      <c r="J17" s="164"/>
      <c r="K17" s="165"/>
      <c r="L17" s="43" t="s">
        <v>115</v>
      </c>
    </row>
    <row r="18" spans="1:92" s="43" customFormat="1" ht="15.75" thickBot="1" x14ac:dyDescent="0.25">
      <c r="A18" s="45"/>
      <c r="B18" s="45"/>
      <c r="C18" s="46"/>
      <c r="D18" s="45"/>
      <c r="E18" s="45"/>
      <c r="F18" s="45"/>
      <c r="G18" s="120"/>
      <c r="H18" s="120"/>
      <c r="I18" s="120"/>
      <c r="J18" s="120"/>
      <c r="K18" s="120"/>
    </row>
    <row r="19" spans="1:92" s="43" customFormat="1" ht="18" x14ac:dyDescent="0.25">
      <c r="A19" s="45"/>
      <c r="B19" s="45"/>
      <c r="C19" s="46"/>
      <c r="D19" s="121" t="s">
        <v>116</v>
      </c>
      <c r="E19" s="2"/>
      <c r="F19" s="2"/>
      <c r="G19" s="2">
        <f>G17</f>
        <v>1.0848659012823008</v>
      </c>
      <c r="H19" s="2"/>
      <c r="I19" s="2"/>
      <c r="J19" s="2"/>
      <c r="K19" s="2"/>
      <c r="L19" s="16" t="s">
        <v>18</v>
      </c>
      <c r="M19" s="16" t="s">
        <v>19</v>
      </c>
      <c r="N19" s="16" t="s">
        <v>20</v>
      </c>
      <c r="O19" s="16" t="s">
        <v>21</v>
      </c>
      <c r="P19" s="16" t="s">
        <v>22</v>
      </c>
      <c r="Q19" s="16" t="s">
        <v>23</v>
      </c>
      <c r="R19" s="16" t="s">
        <v>24</v>
      </c>
      <c r="S19" s="16" t="s">
        <v>25</v>
      </c>
      <c r="T19" s="16" t="s">
        <v>26</v>
      </c>
      <c r="U19" s="16" t="s">
        <v>27</v>
      </c>
      <c r="V19" s="16" t="s">
        <v>28</v>
      </c>
      <c r="W19" s="16" t="s">
        <v>29</v>
      </c>
      <c r="X19" s="16" t="s">
        <v>30</v>
      </c>
      <c r="Y19" s="16" t="s">
        <v>31</v>
      </c>
      <c r="Z19" s="16" t="s">
        <v>32</v>
      </c>
      <c r="AA19" s="16" t="s">
        <v>33</v>
      </c>
      <c r="AB19" s="16" t="s">
        <v>34</v>
      </c>
      <c r="AC19" s="16" t="s">
        <v>35</v>
      </c>
      <c r="AD19" s="16" t="s">
        <v>36</v>
      </c>
      <c r="AE19" s="16" t="s">
        <v>37</v>
      </c>
      <c r="AF19" s="16" t="s">
        <v>38</v>
      </c>
      <c r="AG19" s="16" t="s">
        <v>39</v>
      </c>
      <c r="AH19" s="16" t="s">
        <v>40</v>
      </c>
      <c r="AI19" s="16" t="s">
        <v>41</v>
      </c>
      <c r="AJ19" s="16" t="s">
        <v>42</v>
      </c>
      <c r="AK19" s="16" t="s">
        <v>43</v>
      </c>
      <c r="AL19" s="16" t="s">
        <v>44</v>
      </c>
      <c r="AM19" s="16" t="s">
        <v>45</v>
      </c>
      <c r="AN19" s="16" t="s">
        <v>46</v>
      </c>
      <c r="AO19" s="16" t="s">
        <v>47</v>
      </c>
      <c r="AP19" s="16" t="s">
        <v>48</v>
      </c>
      <c r="AQ19" s="16" t="s">
        <v>49</v>
      </c>
      <c r="AR19" s="16" t="s">
        <v>50</v>
      </c>
      <c r="AS19" s="16" t="s">
        <v>51</v>
      </c>
      <c r="AT19" s="16" t="s">
        <v>52</v>
      </c>
      <c r="AU19" s="16" t="s">
        <v>53</v>
      </c>
      <c r="AV19" s="16" t="s">
        <v>54</v>
      </c>
      <c r="AW19" s="16" t="s">
        <v>55</v>
      </c>
      <c r="AX19" s="16" t="s">
        <v>56</v>
      </c>
      <c r="AY19" s="16" t="s">
        <v>57</v>
      </c>
      <c r="AZ19" s="16" t="s">
        <v>58</v>
      </c>
      <c r="BA19" s="16" t="s">
        <v>59</v>
      </c>
      <c r="BB19" s="16" t="s">
        <v>60</v>
      </c>
      <c r="BC19" s="16" t="s">
        <v>61</v>
      </c>
      <c r="BD19" s="16" t="s">
        <v>62</v>
      </c>
      <c r="BE19" s="16" t="s">
        <v>63</v>
      </c>
      <c r="BF19" s="16" t="s">
        <v>64</v>
      </c>
      <c r="BG19" s="16" t="s">
        <v>65</v>
      </c>
      <c r="BH19" s="16" t="s">
        <v>66</v>
      </c>
      <c r="BI19" s="16" t="s">
        <v>67</v>
      </c>
      <c r="BJ19" s="16" t="s">
        <v>68</v>
      </c>
      <c r="BK19" s="16" t="s">
        <v>69</v>
      </c>
      <c r="BL19" s="16" t="s">
        <v>70</v>
      </c>
      <c r="BM19" s="16" t="s">
        <v>71</v>
      </c>
      <c r="BN19" s="16" t="s">
        <v>72</v>
      </c>
      <c r="BO19" s="16" t="s">
        <v>73</v>
      </c>
      <c r="BP19" s="16" t="s">
        <v>74</v>
      </c>
      <c r="BQ19" s="16" t="s">
        <v>75</v>
      </c>
      <c r="BR19" s="16" t="s">
        <v>76</v>
      </c>
      <c r="BS19" s="16" t="s">
        <v>77</v>
      </c>
      <c r="BT19" s="16" t="s">
        <v>78</v>
      </c>
      <c r="BU19" s="16" t="s">
        <v>79</v>
      </c>
      <c r="BV19" s="16" t="s">
        <v>80</v>
      </c>
      <c r="BW19" s="16" t="s">
        <v>81</v>
      </c>
      <c r="BX19" s="16" t="s">
        <v>82</v>
      </c>
      <c r="BY19" s="16" t="s">
        <v>83</v>
      </c>
      <c r="BZ19" s="16" t="s">
        <v>84</v>
      </c>
      <c r="CA19" s="16" t="s">
        <v>85</v>
      </c>
      <c r="CB19" s="16" t="s">
        <v>86</v>
      </c>
      <c r="CC19" s="16" t="s">
        <v>87</v>
      </c>
      <c r="CD19" s="16" t="s">
        <v>88</v>
      </c>
      <c r="CE19" s="16" t="s">
        <v>89</v>
      </c>
      <c r="CF19" s="16" t="s">
        <v>90</v>
      </c>
      <c r="CG19" s="16" t="s">
        <v>91</v>
      </c>
      <c r="CH19" s="16" t="s">
        <v>92</v>
      </c>
      <c r="CI19" s="16" t="s">
        <v>93</v>
      </c>
      <c r="CJ19" s="16" t="s">
        <v>94</v>
      </c>
      <c r="CK19" s="16" t="s">
        <v>95</v>
      </c>
      <c r="CL19" s="16" t="s">
        <v>96</v>
      </c>
      <c r="CM19" s="16" t="s">
        <v>97</v>
      </c>
      <c r="CN19" s="17" t="s">
        <v>98</v>
      </c>
    </row>
    <row r="20" spans="1:92" s="43" customFormat="1" ht="18" x14ac:dyDescent="0.25">
      <c r="A20" s="45"/>
      <c r="B20" s="45"/>
      <c r="C20" s="46"/>
      <c r="D20" s="122" t="s">
        <v>117</v>
      </c>
      <c r="E20" s="123" t="s">
        <v>118</v>
      </c>
      <c r="F20" s="124"/>
      <c r="G20" s="124"/>
      <c r="H20" s="124"/>
      <c r="I20" s="124"/>
      <c r="J20" s="124"/>
      <c r="K20" s="124"/>
      <c r="L20" s="124">
        <f>+L8</f>
        <v>0</v>
      </c>
      <c r="M20" s="134">
        <f>+M7+L22</f>
        <v>0</v>
      </c>
      <c r="N20" s="134">
        <f t="shared" ref="N20:BY20" si="5">+N7+M22</f>
        <v>0</v>
      </c>
      <c r="O20" s="134">
        <f t="shared" si="5"/>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ref="BZ20:CN20" si="6">+BZ7+BY22</f>
        <v>0</v>
      </c>
      <c r="CA20" s="134">
        <f t="shared" si="6"/>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row>
    <row r="21" spans="1:92" s="43" customFormat="1" ht="18" x14ac:dyDescent="0.25">
      <c r="A21" s="45"/>
      <c r="B21" s="45"/>
      <c r="C21" s="46"/>
      <c r="D21" s="122" t="s">
        <v>119</v>
      </c>
      <c r="E21" s="122">
        <v>1</v>
      </c>
      <c r="F21" s="124"/>
      <c r="G21" s="124"/>
      <c r="H21" s="124"/>
      <c r="I21" s="124"/>
      <c r="J21" s="124"/>
      <c r="K21" s="124"/>
      <c r="L21" s="135">
        <f>MIN(IF(L20=0,0,+L7/$E21)+K21,L20)</f>
        <v>0</v>
      </c>
      <c r="M21" s="135">
        <f t="shared" ref="M21:BX21" si="7">MIN(IF(M20=0,0,+M7/$E21)+L21,M20)</f>
        <v>0</v>
      </c>
      <c r="N21" s="135">
        <f t="shared" si="7"/>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ref="BY21:CN21" si="8">MIN(IF(BY20=0,0,+BY7/$E21)+BX21,BY20)</f>
        <v>0</v>
      </c>
      <c r="BZ21" s="135">
        <f t="shared" si="8"/>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row>
    <row r="22" spans="1:92" s="43" customFormat="1" ht="18" x14ac:dyDescent="0.25">
      <c r="A22" s="45"/>
      <c r="B22" s="45"/>
      <c r="C22" s="46"/>
      <c r="D22" s="122" t="s">
        <v>120</v>
      </c>
      <c r="E22" s="122"/>
      <c r="F22" s="124"/>
      <c r="G22" s="124"/>
      <c r="H22" s="124"/>
      <c r="I22" s="124"/>
      <c r="J22" s="124"/>
      <c r="K22" s="124"/>
      <c r="L22" s="136">
        <f>+L20-L21</f>
        <v>0</v>
      </c>
      <c r="M22" s="135">
        <f>+M20-M21</f>
        <v>0</v>
      </c>
      <c r="N22" s="135">
        <f t="shared" ref="N22:BY22" si="9">+N20-N21</f>
        <v>0</v>
      </c>
      <c r="O22" s="135">
        <f t="shared" si="9"/>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6">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ref="BZ22:CN22" si="10">+BZ20-BZ21</f>
        <v>0</v>
      </c>
      <c r="CA22" s="136">
        <f t="shared" si="10"/>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row>
    <row r="23" spans="1:92" s="43" customFormat="1" ht="18" x14ac:dyDescent="0.25">
      <c r="A23" s="45"/>
      <c r="B23" s="45"/>
      <c r="C23" s="46"/>
      <c r="D23" s="122" t="s">
        <v>121</v>
      </c>
      <c r="E23" s="125" t="s">
        <v>122</v>
      </c>
      <c r="F23" s="124"/>
      <c r="G23" s="124"/>
      <c r="H23" s="124"/>
      <c r="I23" s="124"/>
      <c r="J23" s="124"/>
      <c r="K23" s="124"/>
      <c r="L23" s="136">
        <f>AVERAGE(L20,L22)</f>
        <v>0</v>
      </c>
      <c r="M23" s="135">
        <f>AVERAGE(M20,M22)</f>
        <v>0</v>
      </c>
      <c r="N23" s="135">
        <f t="shared" ref="N23:BY23" si="11">AVERAGE(N20,N22)</f>
        <v>0</v>
      </c>
      <c r="O23" s="135">
        <f t="shared" si="11"/>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6">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ref="BZ23:CN23" si="12">AVERAGE(BZ20,BZ22)</f>
        <v>0</v>
      </c>
      <c r="CA23" s="136">
        <f t="shared" si="12"/>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row>
    <row r="24" spans="1:92" s="43" customFormat="1" ht="18" x14ac:dyDescent="0.25">
      <c r="A24" s="45"/>
      <c r="B24" s="45"/>
      <c r="C24" s="46"/>
      <c r="D24" s="126" t="s">
        <v>123</v>
      </c>
      <c r="E24" s="127">
        <v>3.1199999999999999E-2</v>
      </c>
      <c r="F24" s="128"/>
      <c r="G24" s="128"/>
      <c r="H24" s="128"/>
      <c r="I24" s="128"/>
      <c r="J24" s="128"/>
      <c r="K24" s="128"/>
      <c r="L24" s="135">
        <f>+L23*$E24+L21</f>
        <v>0</v>
      </c>
      <c r="M24" s="135">
        <f>+M23*$E24+M21</f>
        <v>0</v>
      </c>
      <c r="N24" s="135">
        <f t="shared" ref="N24:BY24" si="13">+N23*$E24+N21</f>
        <v>0</v>
      </c>
      <c r="O24" s="135">
        <f t="shared" si="13"/>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ref="BZ24:CN24" si="14">+BZ23*$E24+BZ21</f>
        <v>0</v>
      </c>
      <c r="CA24" s="135">
        <f t="shared" si="14"/>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row>
    <row r="25" spans="1:92" s="43" customFormat="1" ht="15" x14ac:dyDescent="0.2">
      <c r="A25" s="45"/>
      <c r="B25" s="45"/>
      <c r="C25" s="46"/>
      <c r="D25" s="45"/>
      <c r="E25" s="45"/>
      <c r="F25" s="45"/>
      <c r="G25" s="47"/>
      <c r="H25" s="48"/>
    </row>
    <row r="26" spans="1:92" s="43" customFormat="1" ht="15.75" thickBot="1" x14ac:dyDescent="0.25">
      <c r="A26" s="45"/>
      <c r="B26" s="45"/>
      <c r="C26" s="46"/>
      <c r="D26" s="45"/>
      <c r="E26" s="45"/>
      <c r="F26" s="45"/>
      <c r="G26" s="47"/>
      <c r="H26" s="48"/>
    </row>
    <row r="27" spans="1:92" ht="15.75" thickBot="1" x14ac:dyDescent="0.25">
      <c r="A27" s="144"/>
      <c r="B27" s="49"/>
      <c r="C27" s="50"/>
      <c r="D27" s="49"/>
      <c r="E27" s="49"/>
      <c r="F27" s="49"/>
      <c r="G27" s="51"/>
      <c r="H27" s="52"/>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row>
    <row r="28" spans="1:92" ht="129.75" thickBot="1" x14ac:dyDescent="0.25">
      <c r="A28" s="55" t="s">
        <v>7</v>
      </c>
      <c r="B28" s="56" t="s">
        <v>8</v>
      </c>
      <c r="C28" s="56" t="s">
        <v>9</v>
      </c>
      <c r="D28" s="56" t="s">
        <v>10</v>
      </c>
      <c r="E28" s="56" t="s">
        <v>11</v>
      </c>
      <c r="F28" s="57"/>
      <c r="G28" s="58" t="s">
        <v>13</v>
      </c>
      <c r="H28" s="59" t="s">
        <v>14</v>
      </c>
      <c r="I28" s="59" t="s">
        <v>15</v>
      </c>
      <c r="J28" s="59" t="s">
        <v>16</v>
      </c>
      <c r="K28" s="59" t="s">
        <v>17</v>
      </c>
      <c r="L28" s="59" t="s">
        <v>18</v>
      </c>
      <c r="M28" s="59" t="s">
        <v>19</v>
      </c>
      <c r="N28" s="59" t="s">
        <v>20</v>
      </c>
      <c r="O28" s="59" t="s">
        <v>21</v>
      </c>
      <c r="P28" s="59" t="s">
        <v>22</v>
      </c>
      <c r="Q28" s="59" t="s">
        <v>23</v>
      </c>
      <c r="R28" s="59" t="s">
        <v>24</v>
      </c>
      <c r="S28" s="59" t="s">
        <v>25</v>
      </c>
      <c r="T28" s="59" t="s">
        <v>26</v>
      </c>
      <c r="U28" s="59" t="s">
        <v>27</v>
      </c>
      <c r="V28" s="59" t="s">
        <v>28</v>
      </c>
      <c r="W28" s="59" t="s">
        <v>29</v>
      </c>
      <c r="X28" s="59" t="s">
        <v>30</v>
      </c>
      <c r="Y28" s="59" t="s">
        <v>31</v>
      </c>
      <c r="Z28" s="59" t="s">
        <v>32</v>
      </c>
      <c r="AA28" s="59" t="s">
        <v>33</v>
      </c>
      <c r="AB28" s="59" t="s">
        <v>34</v>
      </c>
      <c r="AC28" s="59" t="s">
        <v>35</v>
      </c>
      <c r="AD28" s="59" t="s">
        <v>36</v>
      </c>
      <c r="AE28" s="59" t="s">
        <v>37</v>
      </c>
      <c r="AF28" s="59" t="s">
        <v>38</v>
      </c>
      <c r="AG28" s="59" t="s">
        <v>39</v>
      </c>
      <c r="AH28" s="59" t="s">
        <v>40</v>
      </c>
      <c r="AI28" s="59" t="s">
        <v>41</v>
      </c>
      <c r="AJ28" s="59" t="s">
        <v>42</v>
      </c>
      <c r="AK28" s="59" t="s">
        <v>43</v>
      </c>
      <c r="AL28" s="59" t="s">
        <v>44</v>
      </c>
      <c r="AM28" s="59" t="s">
        <v>45</v>
      </c>
      <c r="AN28" s="59" t="s">
        <v>46</v>
      </c>
      <c r="AO28" s="59" t="s">
        <v>47</v>
      </c>
      <c r="AP28" s="59" t="s">
        <v>48</v>
      </c>
      <c r="AQ28" s="59" t="s">
        <v>49</v>
      </c>
      <c r="AR28" s="59" t="s">
        <v>50</v>
      </c>
      <c r="AS28" s="59" t="s">
        <v>51</v>
      </c>
      <c r="AT28" s="59" t="s">
        <v>52</v>
      </c>
      <c r="AU28" s="59" t="s">
        <v>53</v>
      </c>
      <c r="AV28" s="59" t="s">
        <v>54</v>
      </c>
      <c r="AW28" s="59" t="s">
        <v>55</v>
      </c>
      <c r="AX28" s="59" t="s">
        <v>56</v>
      </c>
      <c r="AY28" s="59" t="s">
        <v>57</v>
      </c>
      <c r="AZ28" s="59" t="s">
        <v>58</v>
      </c>
      <c r="BA28" s="59" t="s">
        <v>59</v>
      </c>
      <c r="BB28" s="59" t="s">
        <v>60</v>
      </c>
      <c r="BC28" s="59" t="s">
        <v>61</v>
      </c>
      <c r="BD28" s="59" t="s">
        <v>62</v>
      </c>
      <c r="BE28" s="59" t="s">
        <v>63</v>
      </c>
      <c r="BF28" s="59" t="s">
        <v>64</v>
      </c>
      <c r="BG28" s="59" t="s">
        <v>65</v>
      </c>
      <c r="BH28" s="59" t="s">
        <v>66</v>
      </c>
      <c r="BI28" s="59" t="s">
        <v>67</v>
      </c>
      <c r="BJ28" s="59" t="s">
        <v>68</v>
      </c>
      <c r="BK28" s="59" t="s">
        <v>69</v>
      </c>
      <c r="BL28" s="59" t="s">
        <v>70</v>
      </c>
      <c r="BM28" s="59" t="s">
        <v>71</v>
      </c>
      <c r="BN28" s="59" t="s">
        <v>72</v>
      </c>
      <c r="BO28" s="59" t="s">
        <v>73</v>
      </c>
      <c r="BP28" s="59" t="s">
        <v>74</v>
      </c>
      <c r="BQ28" s="59" t="s">
        <v>75</v>
      </c>
      <c r="BR28" s="59" t="s">
        <v>76</v>
      </c>
      <c r="BS28" s="59" t="s">
        <v>77</v>
      </c>
      <c r="BT28" s="59" t="s">
        <v>78</v>
      </c>
      <c r="BU28" s="59" t="s">
        <v>79</v>
      </c>
      <c r="BV28" s="59" t="s">
        <v>80</v>
      </c>
      <c r="BW28" s="59" t="s">
        <v>81</v>
      </c>
      <c r="BX28" s="59" t="s">
        <v>82</v>
      </c>
      <c r="BY28" s="59" t="s">
        <v>83</v>
      </c>
      <c r="BZ28" s="59" t="s">
        <v>84</v>
      </c>
      <c r="CA28" s="59" t="s">
        <v>85</v>
      </c>
      <c r="CB28" s="59" t="s">
        <v>86</v>
      </c>
      <c r="CC28" s="59" t="s">
        <v>87</v>
      </c>
      <c r="CD28" s="59" t="s">
        <v>88</v>
      </c>
      <c r="CE28" s="59" t="s">
        <v>89</v>
      </c>
      <c r="CF28" s="59" t="s">
        <v>90</v>
      </c>
      <c r="CG28" s="59" t="s">
        <v>91</v>
      </c>
      <c r="CH28" s="59" t="s">
        <v>92</v>
      </c>
      <c r="CI28" s="59" t="s">
        <v>93</v>
      </c>
      <c r="CJ28" s="59" t="s">
        <v>94</v>
      </c>
      <c r="CK28" s="59" t="s">
        <v>95</v>
      </c>
      <c r="CL28" s="59" t="s">
        <v>96</v>
      </c>
      <c r="CM28" s="59" t="s">
        <v>97</v>
      </c>
      <c r="CN28" s="60" t="s">
        <v>98</v>
      </c>
    </row>
    <row r="29" spans="1:92" ht="15" x14ac:dyDescent="0.2">
      <c r="A29" s="61"/>
      <c r="B29" s="19"/>
      <c r="C29" s="19" t="s">
        <v>104</v>
      </c>
      <c r="D29" s="21" t="s">
        <v>126</v>
      </c>
      <c r="E29" s="21"/>
      <c r="F29" s="19" t="s">
        <v>111</v>
      </c>
      <c r="G29" s="62"/>
      <c r="H29" s="63"/>
      <c r="I29" s="22"/>
      <c r="J29" s="23"/>
      <c r="K29" s="23"/>
      <c r="L29" s="23"/>
      <c r="M29" s="23"/>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5"/>
    </row>
    <row r="30" spans="1:92" ht="15" x14ac:dyDescent="0.2">
      <c r="A30" s="64"/>
      <c r="B30" s="27"/>
      <c r="C30" s="27" t="s">
        <v>104</v>
      </c>
      <c r="D30" s="29" t="s">
        <v>126</v>
      </c>
      <c r="E30" s="29"/>
      <c r="F30" s="27" t="s">
        <v>127</v>
      </c>
      <c r="G30" s="65"/>
      <c r="H30" s="66"/>
      <c r="I30" s="30"/>
      <c r="J30" s="31"/>
      <c r="K30" s="31"/>
      <c r="L30" s="31"/>
      <c r="M30" s="31"/>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3"/>
    </row>
    <row r="31" spans="1:92" ht="15" x14ac:dyDescent="0.2">
      <c r="A31" s="64"/>
      <c r="B31" s="27"/>
      <c r="C31" s="27" t="s">
        <v>109</v>
      </c>
      <c r="D31" s="27" t="s">
        <v>128</v>
      </c>
      <c r="E31" s="27"/>
      <c r="F31" s="27" t="s">
        <v>111</v>
      </c>
      <c r="G31" s="67"/>
      <c r="H31" s="66"/>
      <c r="I31" s="30"/>
      <c r="J31" s="31"/>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3"/>
    </row>
    <row r="32" spans="1:92" ht="15" x14ac:dyDescent="0.2">
      <c r="A32" s="64"/>
      <c r="B32" s="27"/>
      <c r="C32" s="27" t="s">
        <v>109</v>
      </c>
      <c r="D32" s="27" t="s">
        <v>129</v>
      </c>
      <c r="E32" s="27"/>
      <c r="F32" s="27" t="s">
        <v>111</v>
      </c>
      <c r="G32" s="67"/>
      <c r="H32" s="66"/>
      <c r="I32" s="30"/>
      <c r="J32" s="31"/>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3"/>
    </row>
    <row r="33" spans="1:92" ht="15" x14ac:dyDescent="0.2">
      <c r="A33" s="64"/>
      <c r="B33" s="27"/>
      <c r="C33" s="27" t="s">
        <v>109</v>
      </c>
      <c r="D33" s="27" t="s">
        <v>130</v>
      </c>
      <c r="E33" s="27"/>
      <c r="F33" s="27" t="s">
        <v>111</v>
      </c>
      <c r="G33" s="67"/>
      <c r="H33" s="66"/>
      <c r="I33" s="30"/>
      <c r="J33" s="31"/>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3"/>
    </row>
    <row r="34" spans="1:92" ht="15" x14ac:dyDescent="0.2">
      <c r="A34" s="64"/>
      <c r="B34" s="27"/>
      <c r="C34" s="27" t="s">
        <v>109</v>
      </c>
      <c r="D34" s="27" t="s">
        <v>131</v>
      </c>
      <c r="E34" s="27"/>
      <c r="F34" s="27" t="s">
        <v>111</v>
      </c>
      <c r="G34" s="65"/>
      <c r="H34" s="66"/>
      <c r="I34" s="30"/>
      <c r="J34" s="31"/>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3"/>
    </row>
    <row r="35" spans="1:92" ht="15" x14ac:dyDescent="0.2">
      <c r="A35" s="64"/>
      <c r="B35" s="27"/>
      <c r="C35" s="27" t="s">
        <v>109</v>
      </c>
      <c r="D35" s="27" t="s">
        <v>132</v>
      </c>
      <c r="E35" s="27"/>
      <c r="F35" s="27" t="s">
        <v>111</v>
      </c>
      <c r="G35" s="67"/>
      <c r="H35" s="66"/>
      <c r="I35" s="30"/>
      <c r="J35" s="31"/>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3"/>
    </row>
    <row r="36" spans="1:92" ht="15" x14ac:dyDescent="0.2">
      <c r="A36" s="64"/>
      <c r="B36" s="27"/>
      <c r="C36" s="27" t="s">
        <v>109</v>
      </c>
      <c r="D36" s="27" t="s">
        <v>133</v>
      </c>
      <c r="E36" s="27"/>
      <c r="F36" s="27" t="s">
        <v>111</v>
      </c>
      <c r="G36" s="65"/>
      <c r="H36" s="68"/>
      <c r="I36" s="30"/>
      <c r="J36" s="31"/>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3"/>
    </row>
    <row r="37" spans="1:92" ht="15" x14ac:dyDescent="0.2">
      <c r="A37" s="64"/>
      <c r="B37" s="27"/>
      <c r="C37" s="27" t="s">
        <v>109</v>
      </c>
      <c r="D37" s="27" t="s">
        <v>134</v>
      </c>
      <c r="E37" s="27"/>
      <c r="F37" s="27" t="s">
        <v>111</v>
      </c>
      <c r="G37" s="67"/>
      <c r="H37" s="68"/>
      <c r="I37" s="30"/>
      <c r="J37" s="31"/>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3"/>
    </row>
    <row r="38" spans="1:92" ht="15" x14ac:dyDescent="0.2">
      <c r="A38" s="64"/>
      <c r="B38" s="27"/>
      <c r="C38" s="27" t="s">
        <v>109</v>
      </c>
      <c r="D38" s="27" t="s">
        <v>135</v>
      </c>
      <c r="E38" s="27"/>
      <c r="F38" s="27" t="s">
        <v>111</v>
      </c>
      <c r="G38" s="67"/>
      <c r="H38" s="68"/>
      <c r="I38" s="30"/>
      <c r="J38" s="31"/>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3"/>
    </row>
    <row r="39" spans="1:92" x14ac:dyDescent="0.2">
      <c r="A39" s="64"/>
      <c r="B39" s="27"/>
      <c r="C39" s="27" t="s">
        <v>109</v>
      </c>
      <c r="D39" s="27" t="s">
        <v>136</v>
      </c>
      <c r="E39" s="27"/>
      <c r="F39" s="27" t="s">
        <v>111</v>
      </c>
      <c r="G39" s="69"/>
      <c r="H39" s="31"/>
      <c r="I39" s="31"/>
      <c r="J39" s="31"/>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3"/>
    </row>
    <row r="40" spans="1:92" x14ac:dyDescent="0.2">
      <c r="A40" s="64"/>
      <c r="B40" s="27"/>
      <c r="C40" s="27" t="s">
        <v>109</v>
      </c>
      <c r="D40" s="27" t="s">
        <v>137</v>
      </c>
      <c r="E40" s="27"/>
      <c r="F40" s="27" t="s">
        <v>111</v>
      </c>
      <c r="G40" s="69"/>
      <c r="H40" s="31"/>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3"/>
    </row>
    <row r="41" spans="1:92" x14ac:dyDescent="0.2">
      <c r="A41" s="64"/>
      <c r="B41" s="27"/>
      <c r="C41" s="27" t="s">
        <v>109</v>
      </c>
      <c r="D41" s="27" t="s">
        <v>138</v>
      </c>
      <c r="E41" s="27"/>
      <c r="F41" s="27" t="s">
        <v>111</v>
      </c>
      <c r="G41" s="69"/>
      <c r="H41" s="31"/>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3"/>
    </row>
    <row r="42" spans="1:92" x14ac:dyDescent="0.2">
      <c r="A42" s="64"/>
      <c r="B42" s="27"/>
      <c r="C42" s="27" t="s">
        <v>109</v>
      </c>
      <c r="D42" s="27" t="s">
        <v>139</v>
      </c>
      <c r="E42" s="27"/>
      <c r="F42" s="27" t="s">
        <v>111</v>
      </c>
      <c r="G42" s="69"/>
      <c r="H42" s="31"/>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3"/>
    </row>
    <row r="43" spans="1:92" ht="28.5" x14ac:dyDescent="0.2">
      <c r="A43" s="64"/>
      <c r="B43" s="27"/>
      <c r="C43" s="27" t="s">
        <v>109</v>
      </c>
      <c r="D43" s="27" t="s">
        <v>140</v>
      </c>
      <c r="E43" s="27"/>
      <c r="F43" s="27" t="s">
        <v>111</v>
      </c>
      <c r="G43" s="69"/>
      <c r="H43" s="31"/>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3"/>
    </row>
    <row r="44" spans="1:92" x14ac:dyDescent="0.2">
      <c r="A44" s="64"/>
      <c r="B44" s="27"/>
      <c r="C44" s="27" t="s">
        <v>109</v>
      </c>
      <c r="D44" s="27" t="s">
        <v>141</v>
      </c>
      <c r="E44" s="27"/>
      <c r="F44" s="27" t="s">
        <v>111</v>
      </c>
      <c r="G44" s="69"/>
      <c r="H44" s="31"/>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3"/>
    </row>
    <row r="45" spans="1:92" x14ac:dyDescent="0.2">
      <c r="A45" s="64"/>
      <c r="B45" s="27"/>
      <c r="C45" s="27" t="s">
        <v>109</v>
      </c>
      <c r="D45" s="27" t="s">
        <v>142</v>
      </c>
      <c r="E45" s="27"/>
      <c r="F45" s="27" t="s">
        <v>111</v>
      </c>
      <c r="G45" s="69"/>
      <c r="H45" s="31"/>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3"/>
    </row>
    <row r="46" spans="1:92" x14ac:dyDescent="0.2">
      <c r="A46" s="64"/>
      <c r="B46" s="27"/>
      <c r="C46" s="27" t="s">
        <v>109</v>
      </c>
      <c r="D46" s="27" t="s">
        <v>143</v>
      </c>
      <c r="E46" s="27"/>
      <c r="F46" s="27" t="s">
        <v>111</v>
      </c>
      <c r="G46" s="69"/>
      <c r="H46" s="31"/>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3"/>
    </row>
    <row r="47" spans="1:92" x14ac:dyDescent="0.2">
      <c r="A47" s="64"/>
      <c r="B47" s="27"/>
      <c r="C47" s="27" t="s">
        <v>109</v>
      </c>
      <c r="D47" s="27" t="s">
        <v>144</v>
      </c>
      <c r="E47" s="27"/>
      <c r="F47" s="27" t="s">
        <v>111</v>
      </c>
      <c r="G47" s="69"/>
      <c r="H47" s="31"/>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3"/>
    </row>
    <row r="48" spans="1:92" x14ac:dyDescent="0.2">
      <c r="A48" s="64"/>
      <c r="B48" s="27"/>
      <c r="C48" s="27" t="s">
        <v>109</v>
      </c>
      <c r="D48" s="27" t="s">
        <v>145</v>
      </c>
      <c r="E48" s="27"/>
      <c r="F48" s="27" t="s">
        <v>111</v>
      </c>
      <c r="G48" s="69"/>
      <c r="H48" s="31"/>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3"/>
    </row>
    <row r="49" spans="1:92" x14ac:dyDescent="0.2">
      <c r="A49" s="64"/>
      <c r="B49" s="27"/>
      <c r="C49" s="27" t="s">
        <v>109</v>
      </c>
      <c r="D49" s="27" t="s">
        <v>146</v>
      </c>
      <c r="E49" s="27"/>
      <c r="F49" s="27" t="s">
        <v>111</v>
      </c>
      <c r="G49" s="69"/>
      <c r="H49" s="31"/>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3"/>
    </row>
    <row r="50" spans="1:92" x14ac:dyDescent="0.2">
      <c r="A50" s="64"/>
      <c r="B50" s="27"/>
      <c r="C50" s="27" t="s">
        <v>109</v>
      </c>
      <c r="D50" s="27" t="s">
        <v>147</v>
      </c>
      <c r="E50" s="27"/>
      <c r="F50" s="27" t="s">
        <v>111</v>
      </c>
      <c r="G50" s="69"/>
      <c r="H50" s="31"/>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3"/>
    </row>
    <row r="51" spans="1:92" x14ac:dyDescent="0.2">
      <c r="A51" s="64"/>
      <c r="B51" s="27"/>
      <c r="C51" s="27" t="s">
        <v>109</v>
      </c>
      <c r="D51" s="27" t="s">
        <v>148</v>
      </c>
      <c r="E51" s="27"/>
      <c r="F51" s="27" t="s">
        <v>111</v>
      </c>
      <c r="G51" s="69"/>
      <c r="H51" s="31"/>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3"/>
    </row>
    <row r="52" spans="1:92" x14ac:dyDescent="0.2">
      <c r="A52" s="64"/>
      <c r="B52" s="27"/>
      <c r="C52" s="27" t="s">
        <v>109</v>
      </c>
      <c r="D52" s="27" t="s">
        <v>149</v>
      </c>
      <c r="E52" s="27"/>
      <c r="F52" s="27" t="s">
        <v>111</v>
      </c>
      <c r="G52" s="69"/>
      <c r="H52" s="31"/>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3"/>
    </row>
    <row r="53" spans="1:92" x14ac:dyDescent="0.2">
      <c r="A53" s="64"/>
      <c r="B53" s="27"/>
      <c r="C53" s="27" t="s">
        <v>109</v>
      </c>
      <c r="D53" s="27" t="s">
        <v>150</v>
      </c>
      <c r="E53" s="27"/>
      <c r="F53" s="27" t="s">
        <v>111</v>
      </c>
      <c r="G53" s="69"/>
      <c r="H53" s="31"/>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3"/>
    </row>
    <row r="54" spans="1:92" x14ac:dyDescent="0.2">
      <c r="A54" s="64"/>
      <c r="B54" s="27"/>
      <c r="C54" s="27" t="s">
        <v>109</v>
      </c>
      <c r="D54" s="27" t="s">
        <v>151</v>
      </c>
      <c r="E54" s="27"/>
      <c r="F54" s="27" t="s">
        <v>111</v>
      </c>
      <c r="G54" s="69"/>
      <c r="H54" s="31"/>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3"/>
    </row>
    <row r="55" spans="1:92" x14ac:dyDescent="0.2">
      <c r="A55" s="64"/>
      <c r="B55" s="27"/>
      <c r="C55" s="27" t="s">
        <v>109</v>
      </c>
      <c r="D55" s="27" t="s">
        <v>152</v>
      </c>
      <c r="E55" s="27"/>
      <c r="F55" s="27" t="s">
        <v>111</v>
      </c>
      <c r="G55" s="69"/>
      <c r="H55" s="31"/>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3"/>
    </row>
    <row r="56" spans="1:92" x14ac:dyDescent="0.2">
      <c r="A56" s="64"/>
      <c r="B56" s="27"/>
      <c r="C56" s="27" t="s">
        <v>109</v>
      </c>
      <c r="D56" s="27" t="s">
        <v>153</v>
      </c>
      <c r="E56" s="27"/>
      <c r="F56" s="27" t="s">
        <v>111</v>
      </c>
      <c r="G56" s="69"/>
      <c r="H56" s="31"/>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3"/>
    </row>
    <row r="57" spans="1:92" x14ac:dyDescent="0.2">
      <c r="A57" s="64"/>
      <c r="B57" s="27"/>
      <c r="C57" s="27" t="s">
        <v>109</v>
      </c>
      <c r="D57" s="27" t="s">
        <v>154</v>
      </c>
      <c r="E57" s="27"/>
      <c r="F57" s="27" t="s">
        <v>111</v>
      </c>
      <c r="G57" s="31"/>
      <c r="H57" s="31"/>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3"/>
    </row>
    <row r="58" spans="1:92" x14ac:dyDescent="0.2">
      <c r="A58" s="64"/>
      <c r="B58" s="27"/>
      <c r="C58" s="27" t="s">
        <v>109</v>
      </c>
      <c r="D58" s="27" t="s">
        <v>155</v>
      </c>
      <c r="E58" s="27"/>
      <c r="F58" s="27" t="s">
        <v>111</v>
      </c>
      <c r="G58" s="31"/>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3"/>
    </row>
    <row r="59" spans="1:92" x14ac:dyDescent="0.2">
      <c r="A59" s="64"/>
      <c r="B59" s="27"/>
      <c r="C59" s="27" t="s">
        <v>109</v>
      </c>
      <c r="D59" s="27" t="s">
        <v>156</v>
      </c>
      <c r="E59" s="27"/>
      <c r="F59" s="27" t="s">
        <v>111</v>
      </c>
      <c r="G59" s="31"/>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3"/>
    </row>
    <row r="60" spans="1:92" x14ac:dyDescent="0.2">
      <c r="A60" s="64"/>
      <c r="B60" s="27"/>
      <c r="C60" s="27" t="s">
        <v>109</v>
      </c>
      <c r="D60" s="27" t="s">
        <v>157</v>
      </c>
      <c r="E60" s="27"/>
      <c r="F60" s="27" t="s">
        <v>111</v>
      </c>
      <c r="G60" s="31"/>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3"/>
    </row>
    <row r="61" spans="1:92" x14ac:dyDescent="0.2">
      <c r="A61" s="64"/>
      <c r="B61" s="27"/>
      <c r="C61" s="27" t="s">
        <v>109</v>
      </c>
      <c r="D61" s="27" t="s">
        <v>158</v>
      </c>
      <c r="E61" s="27"/>
      <c r="F61" s="27" t="s">
        <v>111</v>
      </c>
      <c r="G61" s="31"/>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3"/>
    </row>
    <row r="62" spans="1:92" x14ac:dyDescent="0.2">
      <c r="A62" s="64"/>
      <c r="B62" s="27"/>
      <c r="C62" s="27" t="s">
        <v>109</v>
      </c>
      <c r="D62" s="27" t="s">
        <v>159</v>
      </c>
      <c r="E62" s="27"/>
      <c r="F62" s="27" t="s">
        <v>111</v>
      </c>
      <c r="G62" s="31"/>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3"/>
    </row>
    <row r="63" spans="1:92" x14ac:dyDescent="0.2">
      <c r="A63" s="64"/>
      <c r="B63" s="27"/>
      <c r="C63" s="27" t="s">
        <v>160</v>
      </c>
      <c r="D63" s="27"/>
      <c r="E63" s="27"/>
      <c r="F63" s="27"/>
      <c r="G63" s="31"/>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3"/>
    </row>
    <row r="64" spans="1:92" x14ac:dyDescent="0.2">
      <c r="A64" s="70"/>
      <c r="B64" s="32"/>
      <c r="C64" s="27" t="s">
        <v>161</v>
      </c>
      <c r="D64" s="27"/>
      <c r="E64" s="32"/>
      <c r="F64" s="32"/>
      <c r="G64" s="31"/>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3"/>
    </row>
    <row r="65" spans="1:92" ht="15" thickBot="1" x14ac:dyDescent="0.25">
      <c r="A65" s="71"/>
      <c r="B65" s="72"/>
      <c r="C65" s="73" t="s">
        <v>162</v>
      </c>
      <c r="D65" s="73"/>
      <c r="E65" s="72"/>
      <c r="F65" s="72"/>
      <c r="G65" s="74"/>
      <c r="H65" s="74"/>
      <c r="I65" s="74"/>
      <c r="J65" s="74"/>
      <c r="K65" s="74"/>
      <c r="L65" s="74"/>
      <c r="M65" s="74"/>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42"/>
    </row>
    <row r="67" spans="1:92" ht="15" thickBot="1" x14ac:dyDescent="0.25"/>
    <row r="68" spans="1:92" ht="15" thickBot="1" x14ac:dyDescent="0.25">
      <c r="A68" s="4" t="e">
        <f>#REF!</f>
        <v>#REF!</v>
      </c>
      <c r="B68" s="75" t="s">
        <v>3</v>
      </c>
      <c r="C68" s="76"/>
    </row>
    <row r="69" spans="1:92" ht="15" thickBot="1" x14ac:dyDescent="0.25">
      <c r="A69" s="9"/>
      <c r="B69" s="9"/>
      <c r="C69" s="9"/>
    </row>
    <row r="70" spans="1:92" ht="15.75" thickBot="1" x14ac:dyDescent="0.25">
      <c r="A70" s="143"/>
      <c r="B70" s="77" t="s">
        <v>164</v>
      </c>
      <c r="C70" s="77" t="s">
        <v>164</v>
      </c>
      <c r="D70" s="78"/>
      <c r="E70" s="78"/>
      <c r="F70" s="78"/>
      <c r="G70" s="78"/>
      <c r="H70" s="78"/>
      <c r="I70" s="78"/>
      <c r="J70" s="79"/>
      <c r="K70" s="78"/>
    </row>
    <row r="71" spans="1:92" x14ac:dyDescent="0.2">
      <c r="A71" s="81"/>
      <c r="B71" s="82"/>
      <c r="C71" s="43"/>
      <c r="D71" s="78"/>
      <c r="E71" s="78"/>
      <c r="F71" s="78"/>
      <c r="G71" s="78"/>
      <c r="H71" s="78"/>
      <c r="I71" s="78"/>
      <c r="J71" s="79"/>
      <c r="K71" s="78"/>
    </row>
    <row r="72" spans="1:92" x14ac:dyDescent="0.2">
      <c r="A72" s="78" t="s">
        <v>167</v>
      </c>
      <c r="B72" s="84">
        <f>3.5%</f>
        <v>3.5000000000000003E-2</v>
      </c>
      <c r="C72" s="43"/>
      <c r="D72" s="78"/>
      <c r="E72" s="78"/>
      <c r="F72" s="78"/>
      <c r="G72" s="78"/>
      <c r="H72" s="78"/>
      <c r="I72" s="78"/>
      <c r="J72" s="79"/>
      <c r="K72" s="78"/>
    </row>
    <row r="73" spans="1:92" x14ac:dyDescent="0.2">
      <c r="A73" s="78" t="s">
        <v>122</v>
      </c>
      <c r="B73" s="84">
        <v>2.92E-2</v>
      </c>
      <c r="C73" s="43"/>
      <c r="D73" s="78"/>
      <c r="E73" s="78"/>
      <c r="F73" s="78"/>
      <c r="G73" s="78"/>
      <c r="H73" s="78"/>
      <c r="I73" s="78"/>
      <c r="J73" s="79"/>
      <c r="K73" s="78"/>
    </row>
    <row r="74" spans="1:92" x14ac:dyDescent="0.2">
      <c r="A74" s="78" t="s">
        <v>170</v>
      </c>
      <c r="B74" s="85">
        <v>5</v>
      </c>
      <c r="C74" s="43"/>
      <c r="D74" s="78"/>
      <c r="E74" s="78"/>
      <c r="F74" s="78"/>
      <c r="G74" s="78"/>
      <c r="H74" s="78"/>
      <c r="I74" s="78"/>
      <c r="J74" s="79"/>
      <c r="K74" s="78"/>
    </row>
    <row r="75" spans="1:92" x14ac:dyDescent="0.2">
      <c r="A75" s="78" t="s">
        <v>172</v>
      </c>
      <c r="B75" s="86">
        <v>1000</v>
      </c>
      <c r="C75" s="43"/>
      <c r="D75" s="78"/>
      <c r="E75" s="78"/>
      <c r="F75" s="78"/>
      <c r="G75" s="78"/>
      <c r="H75" s="78"/>
      <c r="I75" s="78"/>
      <c r="J75" s="79"/>
      <c r="K75" s="78"/>
    </row>
    <row r="76" spans="1:92" x14ac:dyDescent="0.2">
      <c r="A76" s="88" t="s">
        <v>174</v>
      </c>
      <c r="B76" s="89">
        <f>1/B74</f>
        <v>0.2</v>
      </c>
      <c r="C76" s="43"/>
      <c r="D76" s="78"/>
      <c r="E76" s="78"/>
      <c r="F76" s="78"/>
      <c r="G76" s="78"/>
      <c r="H76" s="78"/>
      <c r="I76" s="78"/>
      <c r="J76" s="79"/>
      <c r="K76" s="78"/>
    </row>
    <row r="77" spans="1:92" x14ac:dyDescent="0.2">
      <c r="A77" s="78"/>
      <c r="B77" s="78"/>
      <c r="C77" s="78"/>
      <c r="D77" s="78"/>
      <c r="E77" s="78"/>
      <c r="F77" s="78"/>
      <c r="G77" s="78"/>
      <c r="H77" s="78"/>
      <c r="I77" s="78"/>
      <c r="J77" s="79"/>
      <c r="K77" s="78"/>
    </row>
    <row r="78" spans="1:92" ht="15" thickBot="1" x14ac:dyDescent="0.25">
      <c r="A78" s="78"/>
      <c r="B78" s="78"/>
      <c r="C78" s="90">
        <v>1</v>
      </c>
      <c r="D78" s="90">
        <v>2</v>
      </c>
      <c r="E78" s="90">
        <v>3</v>
      </c>
      <c r="F78" s="90">
        <v>4</v>
      </c>
      <c r="G78" s="90">
        <v>5</v>
      </c>
      <c r="I78" s="78"/>
      <c r="J78" s="79"/>
      <c r="K78" s="78"/>
    </row>
    <row r="79" spans="1:92" x14ac:dyDescent="0.2">
      <c r="A79" s="92"/>
      <c r="B79" s="92"/>
      <c r="C79" s="93" t="s">
        <v>175</v>
      </c>
      <c r="D79" s="93" t="s">
        <v>176</v>
      </c>
      <c r="E79" s="93" t="s">
        <v>177</v>
      </c>
      <c r="F79" s="93" t="s">
        <v>178</v>
      </c>
      <c r="G79" s="94" t="s">
        <v>179</v>
      </c>
      <c r="H79" s="78"/>
      <c r="I79" s="170" t="s">
        <v>180</v>
      </c>
      <c r="J79" s="171"/>
      <c r="K79" s="78"/>
    </row>
    <row r="80" spans="1:92" ht="15" thickBot="1" x14ac:dyDescent="0.25">
      <c r="A80" s="96" t="s">
        <v>108</v>
      </c>
      <c r="B80" s="96"/>
      <c r="C80" s="97">
        <f>1/((1+$B$72)^(C78))</f>
        <v>0.96618357487922713</v>
      </c>
      <c r="D80" s="97">
        <f t="shared" ref="D80:G80" si="15">1/((1+$B$72)^(D78))</f>
        <v>0.93351070036640305</v>
      </c>
      <c r="E80" s="97">
        <f t="shared" si="15"/>
        <v>0.90194270566802237</v>
      </c>
      <c r="F80" s="97">
        <f t="shared" si="15"/>
        <v>0.87144222769857238</v>
      </c>
      <c r="G80" s="97">
        <f t="shared" si="15"/>
        <v>0.84197316685852419</v>
      </c>
      <c r="H80" s="78"/>
      <c r="I80" s="172" t="s">
        <v>182</v>
      </c>
      <c r="J80" s="173"/>
      <c r="K80" s="78"/>
    </row>
    <row r="81" spans="1:11" ht="15" thickBot="1" x14ac:dyDescent="0.25">
      <c r="A81" s="78"/>
      <c r="B81" s="78"/>
      <c r="C81" s="78"/>
      <c r="D81" s="78"/>
      <c r="E81" s="78"/>
      <c r="F81" s="78"/>
      <c r="G81" s="78"/>
      <c r="H81" s="78"/>
      <c r="I81" s="98"/>
      <c r="J81" s="99"/>
      <c r="K81" s="78"/>
    </row>
    <row r="82" spans="1:11" x14ac:dyDescent="0.2">
      <c r="A82" s="101"/>
      <c r="B82" s="101"/>
      <c r="C82" s="102"/>
      <c r="D82" s="102"/>
      <c r="E82" s="102"/>
      <c r="F82" s="102"/>
      <c r="G82" s="103"/>
      <c r="H82" s="78"/>
      <c r="I82" s="98"/>
      <c r="J82" s="99"/>
      <c r="K82" s="78"/>
    </row>
    <row r="83" spans="1:11" x14ac:dyDescent="0.2">
      <c r="A83" s="105"/>
      <c r="B83" s="106" t="s">
        <v>184</v>
      </c>
      <c r="C83" s="107" t="s">
        <v>175</v>
      </c>
      <c r="D83" s="107" t="s">
        <v>176</v>
      </c>
      <c r="E83" s="107" t="s">
        <v>177</v>
      </c>
      <c r="F83" s="107" t="s">
        <v>178</v>
      </c>
      <c r="G83" s="108" t="s">
        <v>179</v>
      </c>
      <c r="H83" s="78"/>
      <c r="I83" s="98"/>
      <c r="J83" s="99"/>
      <c r="K83" s="78"/>
    </row>
    <row r="84" spans="1:11" x14ac:dyDescent="0.2">
      <c r="A84" s="78" t="s">
        <v>117</v>
      </c>
      <c r="B84" s="109" t="s">
        <v>186</v>
      </c>
      <c r="C84" s="110">
        <f>B75</f>
        <v>1000</v>
      </c>
      <c r="D84" s="110">
        <f>C86</f>
        <v>800</v>
      </c>
      <c r="E84" s="110">
        <f>D86</f>
        <v>600</v>
      </c>
      <c r="F84" s="110">
        <f>E86</f>
        <v>400</v>
      </c>
      <c r="G84" s="111">
        <f>F86</f>
        <v>200</v>
      </c>
      <c r="H84" s="78"/>
      <c r="I84" s="174" t="s">
        <v>187</v>
      </c>
      <c r="J84" s="175"/>
      <c r="K84" s="78"/>
    </row>
    <row r="85" spans="1:11" x14ac:dyDescent="0.2">
      <c r="A85" s="78" t="s">
        <v>119</v>
      </c>
      <c r="B85" s="109" t="s">
        <v>186</v>
      </c>
      <c r="C85" s="110">
        <f>$C$84*$B$76</f>
        <v>200</v>
      </c>
      <c r="D85" s="110">
        <f>$C$84*$B$76</f>
        <v>200</v>
      </c>
      <c r="E85" s="110">
        <f>$C$84*$B$76</f>
        <v>200</v>
      </c>
      <c r="F85" s="110">
        <f>$C$84*$B$76</f>
        <v>200</v>
      </c>
      <c r="G85" s="111">
        <f>$C$84*$B$76</f>
        <v>200</v>
      </c>
      <c r="H85" s="78"/>
      <c r="I85" s="176" t="s">
        <v>189</v>
      </c>
      <c r="J85" s="177"/>
      <c r="K85" s="78"/>
    </row>
    <row r="86" spans="1:11" x14ac:dyDescent="0.2">
      <c r="A86" s="78" t="s">
        <v>120</v>
      </c>
      <c r="B86" s="109" t="s">
        <v>186</v>
      </c>
      <c r="C86" s="110">
        <f>C84-C85</f>
        <v>800</v>
      </c>
      <c r="D86" s="110">
        <f>D84-D85</f>
        <v>600</v>
      </c>
      <c r="E86" s="110">
        <f>E84-E85</f>
        <v>400</v>
      </c>
      <c r="F86" s="110">
        <f>F84-F85</f>
        <v>200</v>
      </c>
      <c r="G86" s="111">
        <f>G84-G85</f>
        <v>0</v>
      </c>
      <c r="H86" s="78"/>
      <c r="I86" s="145" t="s">
        <v>191</v>
      </c>
      <c r="J86" s="146"/>
      <c r="K86" s="78"/>
    </row>
    <row r="87" spans="1:11" x14ac:dyDescent="0.2">
      <c r="A87" s="78" t="s">
        <v>121</v>
      </c>
      <c r="B87" s="109" t="s">
        <v>186</v>
      </c>
      <c r="C87" s="110">
        <f>AVERAGE(C84,C86)</f>
        <v>900</v>
      </c>
      <c r="D87" s="110">
        <f>AVERAGE(D84,D86)</f>
        <v>700</v>
      </c>
      <c r="E87" s="110">
        <f>AVERAGE(E84,E86)</f>
        <v>500</v>
      </c>
      <c r="F87" s="110">
        <f>AVERAGE(F84,F86)</f>
        <v>300</v>
      </c>
      <c r="G87" s="111">
        <f>AVERAGE(G84,G86)</f>
        <v>100</v>
      </c>
      <c r="H87" s="78"/>
      <c r="I87" s="145" t="s">
        <v>193</v>
      </c>
      <c r="J87" s="146"/>
      <c r="K87" s="78"/>
    </row>
    <row r="88" spans="1:11" x14ac:dyDescent="0.2">
      <c r="A88" s="78" t="s">
        <v>106</v>
      </c>
      <c r="B88" s="109" t="s">
        <v>186</v>
      </c>
      <c r="C88" s="110">
        <f>(C87*($B$73))+C85</f>
        <v>226.28</v>
      </c>
      <c r="D88" s="110">
        <f>(D87*($B$73))+D85</f>
        <v>220.44</v>
      </c>
      <c r="E88" s="110">
        <f>(E87*($B$73))+E85</f>
        <v>214.6</v>
      </c>
      <c r="F88" s="110">
        <f>(F87*($B$73))+F85</f>
        <v>208.76</v>
      </c>
      <c r="G88" s="111">
        <f>(G87*($B$73))+G85</f>
        <v>202.92</v>
      </c>
      <c r="H88" s="78"/>
      <c r="I88" s="147" t="s">
        <v>195</v>
      </c>
      <c r="J88" s="148"/>
      <c r="K88" s="78"/>
    </row>
    <row r="89" spans="1:11" x14ac:dyDescent="0.2">
      <c r="A89" s="78" t="s">
        <v>197</v>
      </c>
      <c r="B89" s="109" t="s">
        <v>186</v>
      </c>
      <c r="C89" s="110">
        <f>C88*C80</f>
        <v>218.62801932367151</v>
      </c>
      <c r="D89" s="110">
        <f>D88*D80</f>
        <v>205.78309878876988</v>
      </c>
      <c r="E89" s="110">
        <f>E88*E80</f>
        <v>193.55690463635759</v>
      </c>
      <c r="F89" s="110">
        <f>F88*F80</f>
        <v>181.92227945435397</v>
      </c>
      <c r="G89" s="111">
        <f>G88*G80</f>
        <v>170.85319501893173</v>
      </c>
      <c r="H89" s="78"/>
      <c r="I89" s="147" t="s">
        <v>198</v>
      </c>
      <c r="J89" s="148"/>
      <c r="K89" s="78"/>
    </row>
    <row r="90" spans="1:11" x14ac:dyDescent="0.2">
      <c r="A90" s="78"/>
      <c r="B90" s="109"/>
      <c r="C90" s="110"/>
      <c r="D90" s="110"/>
      <c r="E90" s="110"/>
      <c r="F90" s="110"/>
      <c r="G90" s="111"/>
      <c r="H90" s="78"/>
      <c r="I90" s="98"/>
      <c r="J90" s="99"/>
      <c r="K90" s="78"/>
    </row>
    <row r="91" spans="1:11" x14ac:dyDescent="0.2">
      <c r="A91" s="112" t="s">
        <v>200</v>
      </c>
      <c r="B91" s="113" t="s">
        <v>186</v>
      </c>
      <c r="C91" s="114">
        <f>SUM(C89:G89)</f>
        <v>970.74349722208467</v>
      </c>
      <c r="D91" s="110"/>
      <c r="E91" s="110"/>
      <c r="F91" s="110"/>
      <c r="G91" s="111"/>
      <c r="H91" s="78"/>
      <c r="I91" s="147" t="s">
        <v>201</v>
      </c>
      <c r="J91" s="148"/>
      <c r="K91" s="78"/>
    </row>
    <row r="92" spans="1:11" ht="15" thickBot="1" x14ac:dyDescent="0.25">
      <c r="A92" s="96"/>
      <c r="B92" s="116"/>
      <c r="C92" s="96"/>
      <c r="D92" s="96"/>
      <c r="E92" s="96"/>
      <c r="F92" s="96"/>
      <c r="G92" s="117"/>
      <c r="H92" s="78"/>
      <c r="I92" s="95"/>
      <c r="J92" s="117"/>
      <c r="K92" s="78"/>
    </row>
    <row r="93" spans="1:11" x14ac:dyDescent="0.2">
      <c r="A93" s="78"/>
      <c r="B93" s="78"/>
      <c r="C93" s="78"/>
      <c r="D93" s="78"/>
      <c r="E93" s="78"/>
      <c r="F93" s="78"/>
      <c r="G93" s="78"/>
      <c r="H93" s="78"/>
      <c r="I93" s="79"/>
      <c r="J93" s="78"/>
      <c r="K93" s="78"/>
    </row>
    <row r="94" spans="1:11" ht="15" thickBot="1" x14ac:dyDescent="0.25">
      <c r="A94" s="78"/>
      <c r="B94" s="78"/>
      <c r="C94" s="78"/>
      <c r="D94" s="78"/>
      <c r="E94" s="78"/>
      <c r="F94" s="78"/>
      <c r="G94" s="78"/>
      <c r="H94" s="78"/>
      <c r="I94" s="79"/>
      <c r="J94" s="78"/>
      <c r="K94" s="78"/>
    </row>
    <row r="95" spans="1:11" x14ac:dyDescent="0.2">
      <c r="A95" s="150"/>
      <c r="B95" s="150"/>
      <c r="C95" s="150"/>
      <c r="D95" s="150"/>
      <c r="E95" s="150"/>
      <c r="F95" s="150"/>
      <c r="G95" s="151"/>
      <c r="H95" s="78"/>
      <c r="I95" s="79"/>
      <c r="J95" s="78"/>
      <c r="K95" s="78"/>
    </row>
    <row r="96" spans="1:11" x14ac:dyDescent="0.2">
      <c r="A96" s="153"/>
      <c r="B96" s="153"/>
      <c r="C96" s="153"/>
      <c r="D96" s="153"/>
      <c r="E96" s="153"/>
      <c r="F96" s="153"/>
      <c r="G96" s="154"/>
      <c r="I96" s="78"/>
      <c r="J96" s="79"/>
      <c r="K96" s="78"/>
    </row>
    <row r="97" spans="1:7" x14ac:dyDescent="0.2">
      <c r="A97" s="153"/>
      <c r="B97" s="153"/>
      <c r="C97" s="153"/>
      <c r="D97" s="153"/>
      <c r="E97" s="153"/>
      <c r="F97" s="153"/>
      <c r="G97" s="154"/>
    </row>
    <row r="98" spans="1:7" x14ac:dyDescent="0.2">
      <c r="A98" s="153"/>
      <c r="B98" s="153"/>
      <c r="C98" s="153"/>
      <c r="D98" s="153"/>
      <c r="E98" s="153"/>
      <c r="F98" s="153"/>
      <c r="G98" s="154"/>
    </row>
    <row r="99" spans="1:7" x14ac:dyDescent="0.2">
      <c r="A99" s="153"/>
      <c r="B99" s="153"/>
      <c r="C99" s="153"/>
      <c r="D99" s="153"/>
      <c r="E99" s="153"/>
      <c r="F99" s="153"/>
      <c r="G99" s="154"/>
    </row>
    <row r="100" spans="1:7" x14ac:dyDescent="0.2">
      <c r="A100" s="153"/>
      <c r="B100" s="153"/>
      <c r="C100" s="153"/>
      <c r="D100" s="153"/>
      <c r="E100" s="153"/>
      <c r="F100" s="153"/>
      <c r="G100" s="154"/>
    </row>
    <row r="101" spans="1:7" x14ac:dyDescent="0.2">
      <c r="A101" s="153"/>
      <c r="B101" s="153"/>
      <c r="C101" s="153"/>
      <c r="D101" s="153"/>
      <c r="E101" s="153"/>
      <c r="F101" s="153"/>
      <c r="G101" s="154"/>
    </row>
    <row r="102" spans="1:7" x14ac:dyDescent="0.2">
      <c r="A102" s="153"/>
      <c r="B102" s="153"/>
      <c r="C102" s="153"/>
      <c r="D102" s="153"/>
      <c r="E102" s="153"/>
      <c r="F102" s="153"/>
      <c r="G102" s="154"/>
    </row>
    <row r="103" spans="1:7" x14ac:dyDescent="0.2">
      <c r="A103" s="153"/>
      <c r="B103" s="153"/>
      <c r="C103" s="153"/>
      <c r="D103" s="153"/>
      <c r="E103" s="153"/>
      <c r="F103" s="153"/>
      <c r="G103" s="154"/>
    </row>
    <row r="104" spans="1:7" x14ac:dyDescent="0.2">
      <c r="A104" s="153"/>
      <c r="B104" s="153"/>
      <c r="C104" s="153"/>
      <c r="D104" s="153"/>
      <c r="E104" s="153"/>
      <c r="F104" s="153"/>
      <c r="G104" s="154"/>
    </row>
    <row r="105" spans="1:7" x14ac:dyDescent="0.2">
      <c r="A105" s="153"/>
      <c r="B105" s="153"/>
      <c r="C105" s="153"/>
      <c r="D105" s="153"/>
      <c r="E105" s="153"/>
      <c r="F105" s="153"/>
      <c r="G105" s="154"/>
    </row>
    <row r="106" spans="1:7" x14ac:dyDescent="0.2">
      <c r="A106" s="153"/>
      <c r="B106" s="153"/>
      <c r="C106" s="153"/>
      <c r="D106" s="153"/>
      <c r="E106" s="153"/>
      <c r="F106" s="153"/>
      <c r="G106" s="154"/>
    </row>
    <row r="107" spans="1:7" x14ac:dyDescent="0.2">
      <c r="A107" s="153"/>
      <c r="B107" s="153"/>
      <c r="C107" s="153"/>
      <c r="D107" s="153"/>
      <c r="E107" s="153"/>
      <c r="F107" s="153"/>
      <c r="G107" s="154"/>
    </row>
    <row r="108" spans="1:7" x14ac:dyDescent="0.2">
      <c r="A108" s="153"/>
      <c r="B108" s="153"/>
      <c r="C108" s="153"/>
      <c r="D108" s="153"/>
      <c r="E108" s="153"/>
      <c r="F108" s="153"/>
      <c r="G108" s="154"/>
    </row>
    <row r="109" spans="1:7" x14ac:dyDescent="0.2">
      <c r="A109" s="153"/>
      <c r="B109" s="153"/>
      <c r="C109" s="153"/>
      <c r="D109" s="153"/>
      <c r="E109" s="153"/>
      <c r="F109" s="153"/>
      <c r="G109" s="154"/>
    </row>
    <row r="110" spans="1:7" x14ac:dyDescent="0.2">
      <c r="A110" s="153"/>
      <c r="B110" s="153"/>
      <c r="C110" s="153"/>
      <c r="D110" s="153"/>
      <c r="E110" s="153"/>
      <c r="F110" s="153"/>
      <c r="G110" s="154"/>
    </row>
    <row r="111" spans="1:7" x14ac:dyDescent="0.2">
      <c r="A111" s="153"/>
      <c r="B111" s="153"/>
      <c r="C111" s="153"/>
      <c r="D111" s="153"/>
      <c r="E111" s="153"/>
      <c r="F111" s="153"/>
      <c r="G111" s="154"/>
    </row>
    <row r="112" spans="1:7" x14ac:dyDescent="0.2">
      <c r="A112" s="153"/>
      <c r="B112" s="153"/>
      <c r="C112" s="153"/>
      <c r="D112" s="153"/>
      <c r="E112" s="153"/>
      <c r="F112" s="153"/>
      <c r="G112" s="154"/>
    </row>
    <row r="113" spans="1:7" x14ac:dyDescent="0.2">
      <c r="A113" s="153"/>
      <c r="B113" s="153"/>
      <c r="C113" s="153"/>
      <c r="D113" s="153"/>
      <c r="E113" s="153"/>
      <c r="F113" s="153"/>
      <c r="G113" s="154"/>
    </row>
    <row r="114" spans="1:7" x14ac:dyDescent="0.2">
      <c r="A114" s="153"/>
      <c r="B114" s="153"/>
      <c r="C114" s="153"/>
      <c r="D114" s="153"/>
      <c r="E114" s="153"/>
      <c r="F114" s="153"/>
      <c r="G114" s="154"/>
    </row>
    <row r="115" spans="1:7" x14ac:dyDescent="0.2">
      <c r="A115" s="153"/>
      <c r="B115" s="153"/>
      <c r="C115" s="153"/>
      <c r="D115" s="153"/>
      <c r="E115" s="153"/>
      <c r="F115" s="153"/>
      <c r="G115" s="154"/>
    </row>
    <row r="116" spans="1:7" x14ac:dyDescent="0.2">
      <c r="A116" s="153"/>
      <c r="B116" s="153"/>
      <c r="C116" s="153"/>
      <c r="D116" s="153"/>
      <c r="E116" s="153"/>
      <c r="F116" s="153"/>
      <c r="G116" s="154"/>
    </row>
    <row r="117" spans="1:7" x14ac:dyDescent="0.2">
      <c r="A117" s="153"/>
      <c r="B117" s="153"/>
      <c r="C117" s="153"/>
      <c r="D117" s="153"/>
      <c r="E117" s="153"/>
      <c r="F117" s="153"/>
      <c r="G117" s="154"/>
    </row>
    <row r="118" spans="1:7" x14ac:dyDescent="0.2">
      <c r="A118" s="153"/>
      <c r="B118" s="153"/>
      <c r="C118" s="153"/>
      <c r="D118" s="153"/>
      <c r="E118" s="153"/>
      <c r="F118" s="153"/>
      <c r="G118" s="154"/>
    </row>
    <row r="119" spans="1:7" ht="15" thickBot="1" x14ac:dyDescent="0.25">
      <c r="A119" s="156"/>
      <c r="B119" s="156"/>
      <c r="C119" s="156"/>
      <c r="D119" s="156"/>
      <c r="E119" s="156"/>
      <c r="F119" s="156"/>
      <c r="G119" s="157"/>
    </row>
  </sheetData>
  <mergeCells count="12">
    <mergeCell ref="I87:J87"/>
    <mergeCell ref="I88:J88"/>
    <mergeCell ref="I89:J89"/>
    <mergeCell ref="I91:J91"/>
    <mergeCell ref="A95:G119"/>
    <mergeCell ref="I86:J86"/>
    <mergeCell ref="G15:K15"/>
    <mergeCell ref="G17:K17"/>
    <mergeCell ref="I79:J79"/>
    <mergeCell ref="I80:J80"/>
    <mergeCell ref="I84:J84"/>
    <mergeCell ref="I85:J85"/>
  </mergeCells>
  <dataValidations count="4">
    <dataValidation type="list" allowBlank="1" showInputMessage="1" showErrorMessage="1" sqref="D29:E30" xr:uid="{60207B37-46BE-47D0-83F0-6B5EAF636F91}">
      <formula1>INDIRECT(IFERROR(RIGHT(#REF!,LEN(#REF!)-FIND(" ",#REF!)),#REF!)&amp;"Subs")</formula1>
    </dataValidation>
    <dataValidation type="list" allowBlank="1" showInputMessage="1" showErrorMessage="1" sqref="D31:E45" xr:uid="{6FE31967-01E0-4612-8D65-300EBD68372A}">
      <formula1>INDIRECT(IFERROR(RIGHT($A31,LEN($A31)-FIND(" ",$A31)),$A31)&amp;"Subs")</formula1>
    </dataValidation>
    <dataValidation type="list" allowBlank="1" showInputMessage="1" showErrorMessage="1" sqref="F29:F63 F12:F13 F16:F18 F25:F27" xr:uid="{EE2B6475-CAC4-4247-B844-209912FA573E}">
      <formula1>"Fixed,Variable"</formula1>
    </dataValidation>
    <dataValidation type="list" allowBlank="1" showInputMessage="1" showErrorMessage="1" sqref="D63:D65 C29:C65 C12:C13 C16:C27" xr:uid="{569204CE-05DE-4D3F-8396-539E807134A9}">
      <formula1>Variables</formula1>
    </dataValidation>
  </dataValidations>
  <hyperlinks>
    <hyperlink ref="E3" location="'TITLE PAGE'!A1" display="Back to title page" xr:uid="{647096A7-C16A-49FE-8041-5BC27720F4DF}"/>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EC5E2-8F5A-482D-9256-CA03FF8E6034}">
  <sheetPr codeName="Sheet26"/>
  <dimension ref="A2:CN119"/>
  <sheetViews>
    <sheetView zoomScale="70" zoomScaleNormal="70" workbookViewId="0">
      <selection sqref="A1:A1048576"/>
    </sheetView>
  </sheetViews>
  <sheetFormatPr defaultColWidth="10.7109375" defaultRowHeight="14.25" x14ac:dyDescent="0.2"/>
  <cols>
    <col min="1" max="3" width="18.42578125" style="2" customWidth="1"/>
    <col min="4" max="4" width="55.5703125" style="2" customWidth="1"/>
    <col min="5" max="5" width="18.5703125" style="2" customWidth="1"/>
    <col min="6" max="6" width="20.7109375" style="2" customWidth="1"/>
    <col min="7" max="7" width="10.7109375" style="2" customWidth="1"/>
    <col min="8" max="8" width="12.7109375" style="2" customWidth="1"/>
    <col min="9" max="9" width="9.7109375" style="2" customWidth="1"/>
    <col min="10" max="16384" width="10.7109375" style="2"/>
  </cols>
  <sheetData>
    <row r="2" spans="1:92" ht="15" thickBot="1" x14ac:dyDescent="0.25"/>
    <row r="3" spans="1:92" ht="30.75" thickBot="1" x14ac:dyDescent="0.25">
      <c r="A3" s="4" t="s">
        <v>2</v>
      </c>
      <c r="B3" s="5" t="s">
        <v>3</v>
      </c>
      <c r="C3" s="6">
        <v>2</v>
      </c>
      <c r="D3" s="7"/>
      <c r="E3" s="8" t="s">
        <v>4</v>
      </c>
      <c r="F3" s="9"/>
      <c r="G3" s="7"/>
      <c r="H3" s="10"/>
    </row>
    <row r="4" spans="1:92" ht="15" thickBot="1" x14ac:dyDescent="0.25"/>
    <row r="5" spans="1:92" ht="15.75" thickBot="1" x14ac:dyDescent="0.25">
      <c r="A5" s="143"/>
      <c r="B5" s="10"/>
      <c r="C5" s="10"/>
      <c r="D5" s="10"/>
      <c r="E5" s="10"/>
      <c r="F5" s="10"/>
      <c r="G5" s="10"/>
      <c r="H5" s="10"/>
      <c r="I5" s="10"/>
    </row>
    <row r="6" spans="1:92" ht="129.75" thickBot="1" x14ac:dyDescent="0.25">
      <c r="A6" s="12" t="s">
        <v>7</v>
      </c>
      <c r="B6" s="13" t="s">
        <v>8</v>
      </c>
      <c r="C6" s="13" t="s">
        <v>9</v>
      </c>
      <c r="D6" s="13" t="s">
        <v>10</v>
      </c>
      <c r="E6" s="13" t="s">
        <v>11</v>
      </c>
      <c r="F6" s="14" t="s">
        <v>12</v>
      </c>
      <c r="G6" s="15" t="s">
        <v>13</v>
      </c>
      <c r="H6" s="16" t="s">
        <v>14</v>
      </c>
      <c r="I6" s="16" t="s">
        <v>15</v>
      </c>
      <c r="J6" s="16" t="s">
        <v>16</v>
      </c>
      <c r="K6" s="16" t="s">
        <v>17</v>
      </c>
      <c r="L6" s="16" t="s">
        <v>18</v>
      </c>
      <c r="M6" s="16" t="s">
        <v>19</v>
      </c>
      <c r="N6" s="16" t="s">
        <v>20</v>
      </c>
      <c r="O6" s="16" t="s">
        <v>21</v>
      </c>
      <c r="P6" s="16" t="s">
        <v>22</v>
      </c>
      <c r="Q6" s="16" t="s">
        <v>23</v>
      </c>
      <c r="R6" s="16" t="s">
        <v>24</v>
      </c>
      <c r="S6" s="16" t="s">
        <v>25</v>
      </c>
      <c r="T6" s="16" t="s">
        <v>26</v>
      </c>
      <c r="U6" s="16" t="s">
        <v>27</v>
      </c>
      <c r="V6" s="16" t="s">
        <v>28</v>
      </c>
      <c r="W6" s="16" t="s">
        <v>29</v>
      </c>
      <c r="X6" s="16" t="s">
        <v>30</v>
      </c>
      <c r="Y6" s="16" t="s">
        <v>31</v>
      </c>
      <c r="Z6" s="16" t="s">
        <v>32</v>
      </c>
      <c r="AA6" s="16" t="s">
        <v>33</v>
      </c>
      <c r="AB6" s="16" t="s">
        <v>34</v>
      </c>
      <c r="AC6" s="16" t="s">
        <v>35</v>
      </c>
      <c r="AD6" s="16" t="s">
        <v>36</v>
      </c>
      <c r="AE6" s="16" t="s">
        <v>37</v>
      </c>
      <c r="AF6" s="16" t="s">
        <v>38</v>
      </c>
      <c r="AG6" s="16" t="s">
        <v>39</v>
      </c>
      <c r="AH6" s="16" t="s">
        <v>40</v>
      </c>
      <c r="AI6" s="16" t="s">
        <v>41</v>
      </c>
      <c r="AJ6" s="16" t="s">
        <v>42</v>
      </c>
      <c r="AK6" s="16" t="s">
        <v>43</v>
      </c>
      <c r="AL6" s="16" t="s">
        <v>44</v>
      </c>
      <c r="AM6" s="16" t="s">
        <v>45</v>
      </c>
      <c r="AN6" s="16" t="s">
        <v>46</v>
      </c>
      <c r="AO6" s="16" t="s">
        <v>47</v>
      </c>
      <c r="AP6" s="16" t="s">
        <v>48</v>
      </c>
      <c r="AQ6" s="16" t="s">
        <v>49</v>
      </c>
      <c r="AR6" s="16" t="s">
        <v>50</v>
      </c>
      <c r="AS6" s="16" t="s">
        <v>51</v>
      </c>
      <c r="AT6" s="16" t="s">
        <v>52</v>
      </c>
      <c r="AU6" s="16" t="s">
        <v>53</v>
      </c>
      <c r="AV6" s="16" t="s">
        <v>54</v>
      </c>
      <c r="AW6" s="16" t="s">
        <v>55</v>
      </c>
      <c r="AX6" s="16" t="s">
        <v>56</v>
      </c>
      <c r="AY6" s="16" t="s">
        <v>57</v>
      </c>
      <c r="AZ6" s="16" t="s">
        <v>58</v>
      </c>
      <c r="BA6" s="16" t="s">
        <v>59</v>
      </c>
      <c r="BB6" s="16" t="s">
        <v>60</v>
      </c>
      <c r="BC6" s="16" t="s">
        <v>61</v>
      </c>
      <c r="BD6" s="16" t="s">
        <v>62</v>
      </c>
      <c r="BE6" s="16" t="s">
        <v>63</v>
      </c>
      <c r="BF6" s="16" t="s">
        <v>64</v>
      </c>
      <c r="BG6" s="16" t="s">
        <v>65</v>
      </c>
      <c r="BH6" s="16" t="s">
        <v>66</v>
      </c>
      <c r="BI6" s="16" t="s">
        <v>67</v>
      </c>
      <c r="BJ6" s="16" t="s">
        <v>68</v>
      </c>
      <c r="BK6" s="16" t="s">
        <v>69</v>
      </c>
      <c r="BL6" s="16" t="s">
        <v>70</v>
      </c>
      <c r="BM6" s="16" t="s">
        <v>71</v>
      </c>
      <c r="BN6" s="16" t="s">
        <v>72</v>
      </c>
      <c r="BO6" s="16" t="s">
        <v>73</v>
      </c>
      <c r="BP6" s="16" t="s">
        <v>74</v>
      </c>
      <c r="BQ6" s="16" t="s">
        <v>75</v>
      </c>
      <c r="BR6" s="16" t="s">
        <v>76</v>
      </c>
      <c r="BS6" s="16" t="s">
        <v>77</v>
      </c>
      <c r="BT6" s="16" t="s">
        <v>78</v>
      </c>
      <c r="BU6" s="16" t="s">
        <v>79</v>
      </c>
      <c r="BV6" s="16" t="s">
        <v>80</v>
      </c>
      <c r="BW6" s="16" t="s">
        <v>81</v>
      </c>
      <c r="BX6" s="16" t="s">
        <v>82</v>
      </c>
      <c r="BY6" s="16" t="s">
        <v>83</v>
      </c>
      <c r="BZ6" s="16" t="s">
        <v>84</v>
      </c>
      <c r="CA6" s="16" t="s">
        <v>85</v>
      </c>
      <c r="CB6" s="16" t="s">
        <v>86</v>
      </c>
      <c r="CC6" s="16" t="s">
        <v>87</v>
      </c>
      <c r="CD6" s="16" t="s">
        <v>88</v>
      </c>
      <c r="CE6" s="16" t="s">
        <v>89</v>
      </c>
      <c r="CF6" s="16" t="s">
        <v>90</v>
      </c>
      <c r="CG6" s="16" t="s">
        <v>91</v>
      </c>
      <c r="CH6" s="16" t="s">
        <v>92</v>
      </c>
      <c r="CI6" s="16" t="s">
        <v>93</v>
      </c>
      <c r="CJ6" s="16" t="s">
        <v>94</v>
      </c>
      <c r="CK6" s="16" t="s">
        <v>95</v>
      </c>
      <c r="CL6" s="16" t="s">
        <v>96</v>
      </c>
      <c r="CM6" s="16" t="s">
        <v>97</v>
      </c>
      <c r="CN6" s="17" t="s">
        <v>98</v>
      </c>
    </row>
    <row r="7" spans="1:92" ht="15" x14ac:dyDescent="0.2">
      <c r="A7" s="18"/>
      <c r="B7" s="19"/>
      <c r="C7" s="19" t="s">
        <v>100</v>
      </c>
      <c r="D7" s="20"/>
      <c r="F7" s="21" t="s">
        <v>101</v>
      </c>
      <c r="G7" s="22"/>
      <c r="H7" s="23"/>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5"/>
    </row>
    <row r="8" spans="1:92" ht="15" x14ac:dyDescent="0.25">
      <c r="A8" t="s">
        <v>294</v>
      </c>
      <c r="B8" t="s">
        <v>295</v>
      </c>
      <c r="C8" s="27" t="s">
        <v>104</v>
      </c>
      <c r="D8" s="28"/>
      <c r="F8" s="29" t="s">
        <v>105</v>
      </c>
      <c r="G8" s="30"/>
      <c r="H8" s="31"/>
      <c r="I8" s="31"/>
      <c r="J8" s="31"/>
      <c r="K8" s="31"/>
      <c r="L8" s="31"/>
      <c r="M8" s="118">
        <f>'[4]EA Tables'!$G$42/1000000</f>
        <v>1.1598699035883946E-2</v>
      </c>
      <c r="N8" s="118">
        <f>'[4]EA Tables'!$G$42/1000000</f>
        <v>1.1598699035883946E-2</v>
      </c>
      <c r="O8" s="118">
        <f>'[4]EA Tables'!$G$42/1000000</f>
        <v>1.1598699035883946E-2</v>
      </c>
      <c r="P8" s="118">
        <f>'[4]EA Tables'!$G$42/1000000</f>
        <v>1.1598699035883946E-2</v>
      </c>
      <c r="Q8" s="118">
        <f>'[4]EA Tables'!$G$42/1000000</f>
        <v>1.1598699035883946E-2</v>
      </c>
      <c r="R8" s="118">
        <f>'[4]EA Tables'!$M$42/1000000</f>
        <v>1.3599942928388734E-2</v>
      </c>
      <c r="S8" s="118">
        <f>'[4]EA Tables'!$M$42/1000000</f>
        <v>1.3599942928388734E-2</v>
      </c>
      <c r="T8" s="118">
        <f>'[4]EA Tables'!$M$42/1000000</f>
        <v>1.3599942928388734E-2</v>
      </c>
      <c r="U8" s="118">
        <f>'[4]EA Tables'!$M$42/1000000</f>
        <v>1.3599942928388734E-2</v>
      </c>
      <c r="V8" s="118">
        <f>'[4]EA Tables'!$M$42/1000000</f>
        <v>1.3599942928388734E-2</v>
      </c>
      <c r="W8" s="118">
        <f>'[4]EA Tables'!$S$42/1000000</f>
        <v>1.6271044038608812E-2</v>
      </c>
      <c r="X8" s="118">
        <f>'[4]EA Tables'!$S$42/1000000</f>
        <v>1.6271044038608812E-2</v>
      </c>
      <c r="Y8" s="118">
        <f>'[4]EA Tables'!$S$42/1000000</f>
        <v>1.6271044038608812E-2</v>
      </c>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Q8" s="32"/>
      <c r="BR8" s="32"/>
      <c r="BS8" s="32"/>
      <c r="BT8" s="32"/>
      <c r="BU8" s="32"/>
      <c r="BV8" s="32"/>
      <c r="BW8" s="32"/>
      <c r="BX8" s="32"/>
      <c r="BY8" s="32"/>
      <c r="BZ8" s="32"/>
      <c r="CA8" s="32"/>
      <c r="CB8" s="32"/>
      <c r="CC8" s="32"/>
      <c r="CD8" s="32"/>
      <c r="CE8" s="32"/>
      <c r="CF8" s="32"/>
      <c r="CG8" s="32"/>
      <c r="CH8" s="32"/>
      <c r="CI8" s="32"/>
      <c r="CJ8" s="32"/>
      <c r="CK8" s="32"/>
      <c r="CL8" s="32"/>
      <c r="CM8" s="32"/>
      <c r="CN8" s="33"/>
    </row>
    <row r="9" spans="1:92" ht="15" x14ac:dyDescent="0.2">
      <c r="A9" s="26"/>
      <c r="B9" s="27"/>
      <c r="C9" s="27" t="s">
        <v>106</v>
      </c>
      <c r="D9" s="28"/>
      <c r="E9" s="28"/>
      <c r="F9" s="29" t="s">
        <v>105</v>
      </c>
      <c r="G9" s="30"/>
      <c r="H9" s="31"/>
      <c r="I9" s="31"/>
      <c r="J9" s="31"/>
      <c r="K9" s="31"/>
      <c r="L9" s="31"/>
      <c r="M9" s="130">
        <f>M24</f>
        <v>0</v>
      </c>
      <c r="N9" s="130">
        <f t="shared" ref="N9:BP9" si="0">N24</f>
        <v>0</v>
      </c>
      <c r="O9" s="130">
        <f t="shared" si="0"/>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32"/>
      <c r="BR9" s="32"/>
      <c r="BS9" s="32"/>
      <c r="BT9" s="32"/>
      <c r="BU9" s="32"/>
      <c r="BV9" s="32"/>
      <c r="BW9" s="32"/>
      <c r="BX9" s="32"/>
      <c r="BY9" s="32"/>
      <c r="BZ9" s="32"/>
      <c r="CA9" s="32"/>
      <c r="CB9" s="32"/>
      <c r="CC9" s="32"/>
      <c r="CD9" s="32"/>
      <c r="CE9" s="32"/>
      <c r="CF9" s="32"/>
      <c r="CG9" s="32"/>
      <c r="CH9" s="32"/>
      <c r="CI9" s="32"/>
      <c r="CJ9" s="32"/>
      <c r="CK9" s="32"/>
      <c r="CL9" s="32"/>
      <c r="CM9" s="32"/>
      <c r="CN9" s="33"/>
    </row>
    <row r="10" spans="1:92" ht="15" x14ac:dyDescent="0.2">
      <c r="A10" s="26"/>
      <c r="B10" s="27"/>
      <c r="C10" s="27" t="s">
        <v>107</v>
      </c>
      <c r="D10" s="129">
        <v>3.5000000000000003E-2</v>
      </c>
      <c r="E10" s="28"/>
      <c r="F10" s="29" t="s">
        <v>105</v>
      </c>
      <c r="G10" s="30"/>
      <c r="H10" s="31"/>
      <c r="I10" s="31"/>
      <c r="J10" s="31"/>
      <c r="K10" s="31"/>
      <c r="L10" s="31"/>
      <c r="M10" s="131">
        <f>$D$10</f>
        <v>3.5000000000000003E-2</v>
      </c>
      <c r="N10" s="131">
        <f t="shared" ref="N10:BP10" si="1">$D$10</f>
        <v>3.5000000000000003E-2</v>
      </c>
      <c r="O10" s="131">
        <f t="shared" si="1"/>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3"/>
    </row>
    <row r="11" spans="1:92" ht="15" x14ac:dyDescent="0.2">
      <c r="A11" s="26"/>
      <c r="B11" s="27"/>
      <c r="C11" s="27" t="s">
        <v>108</v>
      </c>
      <c r="D11" s="28"/>
      <c r="E11" s="28"/>
      <c r="F11" s="29" t="s">
        <v>105</v>
      </c>
      <c r="G11" s="30"/>
      <c r="H11" s="31"/>
      <c r="I11" s="31"/>
      <c r="J11" s="31"/>
      <c r="K11" s="31"/>
      <c r="L11" s="31"/>
      <c r="M11" s="132">
        <f>1/(1+M10)</f>
        <v>0.96618357487922713</v>
      </c>
      <c r="N11" s="132">
        <f t="shared" ref="N11:BP11" si="2">1/(1+N10)</f>
        <v>0.96618357487922713</v>
      </c>
      <c r="O11" s="132">
        <f t="shared" si="2"/>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3"/>
    </row>
    <row r="12" spans="1:92" ht="15" x14ac:dyDescent="0.2">
      <c r="A12" s="26"/>
      <c r="B12" s="27"/>
      <c r="C12" s="27" t="s">
        <v>109</v>
      </c>
      <c r="D12" s="27" t="s">
        <v>110</v>
      </c>
      <c r="E12" s="27"/>
      <c r="F12" s="27" t="s">
        <v>111</v>
      </c>
      <c r="G12" s="30"/>
      <c r="H12" s="31"/>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3"/>
    </row>
    <row r="13" spans="1:92" ht="15" x14ac:dyDescent="0.2">
      <c r="A13" s="26"/>
      <c r="B13" s="27"/>
      <c r="C13" s="29" t="s">
        <v>109</v>
      </c>
      <c r="D13" s="27" t="s">
        <v>112</v>
      </c>
      <c r="E13" s="27"/>
      <c r="F13" s="34" t="s">
        <v>111</v>
      </c>
      <c r="G13" s="35"/>
      <c r="H13" s="31"/>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3"/>
    </row>
    <row r="14" spans="1:92" s="43" customFormat="1" ht="29.25" thickBot="1" x14ac:dyDescent="0.25">
      <c r="A14" s="36"/>
      <c r="B14" s="37"/>
      <c r="C14" s="38" t="s">
        <v>113</v>
      </c>
      <c r="D14" s="37"/>
      <c r="E14" s="37"/>
      <c r="F14" s="37" t="s">
        <v>101</v>
      </c>
      <c r="G14" s="39"/>
      <c r="H14" s="40"/>
      <c r="I14" s="40"/>
      <c r="J14" s="40"/>
      <c r="K14" s="40"/>
      <c r="L14" s="74"/>
      <c r="M14" s="41">
        <f>IF((M8+M9)*M11&lt;&gt;0,(M8+M9)*M11,"")</f>
        <v>1.1206472498438596E-2</v>
      </c>
      <c r="N14" s="41">
        <f t="shared" ref="N14:BY14" si="3">IF((N8+N9)*N11&lt;&gt;0,(N8+N9)*N11,"")</f>
        <v>1.1206472498438596E-2</v>
      </c>
      <c r="O14" s="41">
        <f t="shared" si="3"/>
        <v>1.1206472498438596E-2</v>
      </c>
      <c r="P14" s="41">
        <f t="shared" si="3"/>
        <v>1.1206472498438596E-2</v>
      </c>
      <c r="Q14" s="41">
        <f>IF((Q8+Q9)*Q11&lt;&gt;0,(Q8+Q9)*Q11,"")</f>
        <v>1.1206472498438596E-2</v>
      </c>
      <c r="R14" s="41">
        <f t="shared" si="3"/>
        <v>1.3140041476704093E-2</v>
      </c>
      <c r="S14" s="41">
        <f t="shared" si="3"/>
        <v>1.3140041476704093E-2</v>
      </c>
      <c r="T14" s="41">
        <f>IF((T8+T9)*T11&lt;&gt;0,(T8+T9)*T11,"")</f>
        <v>1.3140041476704093E-2</v>
      </c>
      <c r="U14" s="41">
        <f t="shared" si="3"/>
        <v>1.3140041476704093E-2</v>
      </c>
      <c r="V14" s="41">
        <f t="shared" si="3"/>
        <v>1.3140041476704093E-2</v>
      </c>
      <c r="W14" s="41">
        <f t="shared" si="3"/>
        <v>1.5720815496240399E-2</v>
      </c>
      <c r="X14" s="41">
        <f t="shared" si="3"/>
        <v>1.5720815496240399E-2</v>
      </c>
      <c r="Y14" s="41">
        <f t="shared" si="3"/>
        <v>1.5720815496240399E-2</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IF((BK8+BK9)*BK11&lt;&gt;0,(BK8+BK9)*BK11,"")</f>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ref="BZ14:CN14" si="4">IF((BZ8+BZ9)*BZ11&lt;&gt;0,(BZ8+BZ9)*BZ11,"")</f>
        <v/>
      </c>
      <c r="CA14" s="41" t="str">
        <f t="shared" si="4"/>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2" t="str">
        <f t="shared" si="4"/>
        <v/>
      </c>
    </row>
    <row r="15" spans="1:92" s="43" customFormat="1" ht="15.75" thickBot="1" x14ac:dyDescent="0.25">
      <c r="A15" s="36"/>
      <c r="B15" s="37"/>
      <c r="C15" s="38" t="s">
        <v>114</v>
      </c>
      <c r="D15" s="37"/>
      <c r="E15" s="37"/>
      <c r="F15" s="37" t="s">
        <v>101</v>
      </c>
      <c r="G15" s="163">
        <f>IF(SUM($L$14:$CN$14)&lt;&gt;0,SUM($L$14:$CN$14),"")</f>
        <v>0.16889501636443469</v>
      </c>
      <c r="H15" s="164"/>
      <c r="I15" s="164"/>
      <c r="J15" s="164"/>
      <c r="K15" s="165"/>
    </row>
    <row r="16" spans="1:92" s="43" customFormat="1" ht="15.75" thickBot="1" x14ac:dyDescent="0.25">
      <c r="A16" s="45"/>
      <c r="B16" s="45"/>
      <c r="C16" s="46"/>
      <c r="D16" s="45"/>
      <c r="E16" s="45"/>
      <c r="F16" s="45"/>
      <c r="G16" s="47">
        <f>G15</f>
        <v>0.16889501636443469</v>
      </c>
      <c r="H16" s="48"/>
    </row>
    <row r="17" spans="1:92" s="43" customFormat="1" ht="15.75" thickBot="1" x14ac:dyDescent="0.25">
      <c r="A17" s="45"/>
      <c r="B17" s="45"/>
      <c r="C17" s="46"/>
      <c r="D17" s="45"/>
      <c r="E17" s="45"/>
      <c r="F17" s="45"/>
      <c r="G17" s="163">
        <f>IF(SUM($L$14:$AK$14)&lt;&gt;0,SUM($L$14:$AK$14),"")</f>
        <v>0.16889501636443469</v>
      </c>
      <c r="H17" s="164"/>
      <c r="I17" s="164"/>
      <c r="J17" s="164"/>
      <c r="K17" s="165"/>
      <c r="L17" s="43" t="s">
        <v>115</v>
      </c>
    </row>
    <row r="18" spans="1:92" s="43" customFormat="1" ht="15.75" thickBot="1" x14ac:dyDescent="0.25">
      <c r="A18" s="45"/>
      <c r="B18" s="45"/>
      <c r="C18" s="46"/>
      <c r="D18" s="45"/>
      <c r="E18" s="45"/>
      <c r="F18" s="45"/>
      <c r="G18" s="120"/>
      <c r="H18" s="120"/>
      <c r="I18" s="120"/>
      <c r="J18" s="120"/>
      <c r="K18" s="120"/>
    </row>
    <row r="19" spans="1:92" s="43" customFormat="1" ht="18" x14ac:dyDescent="0.25">
      <c r="A19" s="45"/>
      <c r="B19" s="45"/>
      <c r="C19" s="46"/>
      <c r="D19" s="121" t="s">
        <v>116</v>
      </c>
      <c r="E19" s="2"/>
      <c r="F19" s="2"/>
      <c r="G19" s="2">
        <f>G17</f>
        <v>0.16889501636443469</v>
      </c>
      <c r="H19" s="2"/>
      <c r="I19" s="2"/>
      <c r="J19" s="2"/>
      <c r="K19" s="2"/>
      <c r="L19" s="16" t="s">
        <v>18</v>
      </c>
      <c r="M19" s="16" t="s">
        <v>19</v>
      </c>
      <c r="N19" s="16" t="s">
        <v>20</v>
      </c>
      <c r="O19" s="16" t="s">
        <v>21</v>
      </c>
      <c r="P19" s="16" t="s">
        <v>22</v>
      </c>
      <c r="Q19" s="16" t="s">
        <v>23</v>
      </c>
      <c r="R19" s="16" t="s">
        <v>24</v>
      </c>
      <c r="S19" s="16" t="s">
        <v>25</v>
      </c>
      <c r="T19" s="16" t="s">
        <v>26</v>
      </c>
      <c r="U19" s="16" t="s">
        <v>27</v>
      </c>
      <c r="V19" s="16" t="s">
        <v>28</v>
      </c>
      <c r="W19" s="16" t="s">
        <v>29</v>
      </c>
      <c r="X19" s="16" t="s">
        <v>30</v>
      </c>
      <c r="Y19" s="16" t="s">
        <v>31</v>
      </c>
      <c r="Z19" s="16" t="s">
        <v>32</v>
      </c>
      <c r="AA19" s="16" t="s">
        <v>33</v>
      </c>
      <c r="AB19" s="16" t="s">
        <v>34</v>
      </c>
      <c r="AC19" s="16" t="s">
        <v>35</v>
      </c>
      <c r="AD19" s="16" t="s">
        <v>36</v>
      </c>
      <c r="AE19" s="16" t="s">
        <v>37</v>
      </c>
      <c r="AF19" s="16" t="s">
        <v>38</v>
      </c>
      <c r="AG19" s="16" t="s">
        <v>39</v>
      </c>
      <c r="AH19" s="16" t="s">
        <v>40</v>
      </c>
      <c r="AI19" s="16" t="s">
        <v>41</v>
      </c>
      <c r="AJ19" s="16" t="s">
        <v>42</v>
      </c>
      <c r="AK19" s="16" t="s">
        <v>43</v>
      </c>
      <c r="AL19" s="16" t="s">
        <v>44</v>
      </c>
      <c r="AM19" s="16" t="s">
        <v>45</v>
      </c>
      <c r="AN19" s="16" t="s">
        <v>46</v>
      </c>
      <c r="AO19" s="16" t="s">
        <v>47</v>
      </c>
      <c r="AP19" s="16" t="s">
        <v>48</v>
      </c>
      <c r="AQ19" s="16" t="s">
        <v>49</v>
      </c>
      <c r="AR19" s="16" t="s">
        <v>50</v>
      </c>
      <c r="AS19" s="16" t="s">
        <v>51</v>
      </c>
      <c r="AT19" s="16" t="s">
        <v>52</v>
      </c>
      <c r="AU19" s="16" t="s">
        <v>53</v>
      </c>
      <c r="AV19" s="16" t="s">
        <v>54</v>
      </c>
      <c r="AW19" s="16" t="s">
        <v>55</v>
      </c>
      <c r="AX19" s="16" t="s">
        <v>56</v>
      </c>
      <c r="AY19" s="16" t="s">
        <v>57</v>
      </c>
      <c r="AZ19" s="16" t="s">
        <v>58</v>
      </c>
      <c r="BA19" s="16" t="s">
        <v>59</v>
      </c>
      <c r="BB19" s="16" t="s">
        <v>60</v>
      </c>
      <c r="BC19" s="16" t="s">
        <v>61</v>
      </c>
      <c r="BD19" s="16" t="s">
        <v>62</v>
      </c>
      <c r="BE19" s="16" t="s">
        <v>63</v>
      </c>
      <c r="BF19" s="16" t="s">
        <v>64</v>
      </c>
      <c r="BG19" s="16" t="s">
        <v>65</v>
      </c>
      <c r="BH19" s="16" t="s">
        <v>66</v>
      </c>
      <c r="BI19" s="16" t="s">
        <v>67</v>
      </c>
      <c r="BJ19" s="16" t="s">
        <v>68</v>
      </c>
      <c r="BK19" s="16" t="s">
        <v>69</v>
      </c>
      <c r="BL19" s="16" t="s">
        <v>70</v>
      </c>
      <c r="BM19" s="16" t="s">
        <v>71</v>
      </c>
      <c r="BN19" s="16" t="s">
        <v>72</v>
      </c>
      <c r="BO19" s="16" t="s">
        <v>73</v>
      </c>
      <c r="BP19" s="16" t="s">
        <v>74</v>
      </c>
      <c r="BQ19" s="16" t="s">
        <v>75</v>
      </c>
      <c r="BR19" s="16" t="s">
        <v>76</v>
      </c>
      <c r="BS19" s="16" t="s">
        <v>77</v>
      </c>
      <c r="BT19" s="16" t="s">
        <v>78</v>
      </c>
      <c r="BU19" s="16" t="s">
        <v>79</v>
      </c>
      <c r="BV19" s="16" t="s">
        <v>80</v>
      </c>
      <c r="BW19" s="16" t="s">
        <v>81</v>
      </c>
      <c r="BX19" s="16" t="s">
        <v>82</v>
      </c>
      <c r="BY19" s="16" t="s">
        <v>83</v>
      </c>
      <c r="BZ19" s="16" t="s">
        <v>84</v>
      </c>
      <c r="CA19" s="16" t="s">
        <v>85</v>
      </c>
      <c r="CB19" s="16" t="s">
        <v>86</v>
      </c>
      <c r="CC19" s="16" t="s">
        <v>87</v>
      </c>
      <c r="CD19" s="16" t="s">
        <v>88</v>
      </c>
      <c r="CE19" s="16" t="s">
        <v>89</v>
      </c>
      <c r="CF19" s="16" t="s">
        <v>90</v>
      </c>
      <c r="CG19" s="16" t="s">
        <v>91</v>
      </c>
      <c r="CH19" s="16" t="s">
        <v>92</v>
      </c>
      <c r="CI19" s="16" t="s">
        <v>93</v>
      </c>
      <c r="CJ19" s="16" t="s">
        <v>94</v>
      </c>
      <c r="CK19" s="16" t="s">
        <v>95</v>
      </c>
      <c r="CL19" s="16" t="s">
        <v>96</v>
      </c>
      <c r="CM19" s="16" t="s">
        <v>97</v>
      </c>
      <c r="CN19" s="17" t="s">
        <v>98</v>
      </c>
    </row>
    <row r="20" spans="1:92" s="43" customFormat="1" ht="18" x14ac:dyDescent="0.25">
      <c r="A20" s="45"/>
      <c r="B20" s="45"/>
      <c r="C20" s="46"/>
      <c r="D20" s="122" t="s">
        <v>117</v>
      </c>
      <c r="E20" s="123" t="s">
        <v>118</v>
      </c>
      <c r="F20" s="124"/>
      <c r="G20" s="124"/>
      <c r="H20" s="124"/>
      <c r="I20" s="124"/>
      <c r="J20" s="124"/>
      <c r="K20" s="124"/>
      <c r="L20" s="124">
        <f>+L8</f>
        <v>0</v>
      </c>
      <c r="M20" s="134">
        <f>+M7+L22</f>
        <v>0</v>
      </c>
      <c r="N20" s="134">
        <f t="shared" ref="N20:BY20" si="5">+N7+M22</f>
        <v>0</v>
      </c>
      <c r="O20" s="134">
        <f t="shared" si="5"/>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ref="BZ20:CN20" si="6">+BZ7+BY22</f>
        <v>0</v>
      </c>
      <c r="CA20" s="134">
        <f t="shared" si="6"/>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row>
    <row r="21" spans="1:92" s="43" customFormat="1" ht="18" x14ac:dyDescent="0.25">
      <c r="A21" s="45"/>
      <c r="B21" s="45"/>
      <c r="C21" s="46"/>
      <c r="D21" s="122" t="s">
        <v>119</v>
      </c>
      <c r="E21" s="122">
        <v>1</v>
      </c>
      <c r="F21" s="124"/>
      <c r="G21" s="124"/>
      <c r="H21" s="124"/>
      <c r="I21" s="124"/>
      <c r="J21" s="124"/>
      <c r="K21" s="124"/>
      <c r="L21" s="135">
        <f>MIN(IF(L20=0,0,+L7/$E21)+K21,L20)</f>
        <v>0</v>
      </c>
      <c r="M21" s="135">
        <f t="shared" ref="M21:BX21" si="7">MIN(IF(M20=0,0,+M7/$E21)+L21,M20)</f>
        <v>0</v>
      </c>
      <c r="N21" s="135">
        <f t="shared" si="7"/>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ref="BY21:CN21" si="8">MIN(IF(BY20=0,0,+BY7/$E21)+BX21,BY20)</f>
        <v>0</v>
      </c>
      <c r="BZ21" s="135">
        <f t="shared" si="8"/>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row>
    <row r="22" spans="1:92" s="43" customFormat="1" ht="18" x14ac:dyDescent="0.25">
      <c r="A22" s="45"/>
      <c r="B22" s="45"/>
      <c r="C22" s="46"/>
      <c r="D22" s="122" t="s">
        <v>120</v>
      </c>
      <c r="E22" s="122"/>
      <c r="F22" s="124"/>
      <c r="G22" s="124"/>
      <c r="H22" s="124"/>
      <c r="I22" s="124"/>
      <c r="J22" s="124"/>
      <c r="K22" s="124"/>
      <c r="L22" s="136">
        <f>+L20-L21</f>
        <v>0</v>
      </c>
      <c r="M22" s="135">
        <f>+M20-M21</f>
        <v>0</v>
      </c>
      <c r="N22" s="135">
        <f t="shared" ref="N22:BY22" si="9">+N20-N21</f>
        <v>0</v>
      </c>
      <c r="O22" s="135">
        <f t="shared" si="9"/>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6">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ref="BZ22:CN22" si="10">+BZ20-BZ21</f>
        <v>0</v>
      </c>
      <c r="CA22" s="136">
        <f t="shared" si="10"/>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row>
    <row r="23" spans="1:92" s="43" customFormat="1" ht="18" x14ac:dyDescent="0.25">
      <c r="A23" s="45"/>
      <c r="B23" s="45"/>
      <c r="C23" s="46"/>
      <c r="D23" s="122" t="s">
        <v>121</v>
      </c>
      <c r="E23" s="125" t="s">
        <v>122</v>
      </c>
      <c r="F23" s="124"/>
      <c r="G23" s="124"/>
      <c r="H23" s="124"/>
      <c r="I23" s="124"/>
      <c r="J23" s="124"/>
      <c r="K23" s="124"/>
      <c r="L23" s="136">
        <f>AVERAGE(L20,L22)</f>
        <v>0</v>
      </c>
      <c r="M23" s="135">
        <f>AVERAGE(M20,M22)</f>
        <v>0</v>
      </c>
      <c r="N23" s="135">
        <f t="shared" ref="N23:BY23" si="11">AVERAGE(N20,N22)</f>
        <v>0</v>
      </c>
      <c r="O23" s="135">
        <f t="shared" si="11"/>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6">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ref="BZ23:CN23" si="12">AVERAGE(BZ20,BZ22)</f>
        <v>0</v>
      </c>
      <c r="CA23" s="136">
        <f t="shared" si="12"/>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row>
    <row r="24" spans="1:92" s="43" customFormat="1" ht="18" x14ac:dyDescent="0.25">
      <c r="A24" s="45"/>
      <c r="B24" s="45"/>
      <c r="C24" s="46"/>
      <c r="D24" s="126" t="s">
        <v>123</v>
      </c>
      <c r="E24" s="127">
        <v>3.1199999999999999E-2</v>
      </c>
      <c r="F24" s="128"/>
      <c r="G24" s="128"/>
      <c r="H24" s="128"/>
      <c r="I24" s="128"/>
      <c r="J24" s="128"/>
      <c r="K24" s="128"/>
      <c r="L24" s="135">
        <f>+L23*$E24+L21</f>
        <v>0</v>
      </c>
      <c r="M24" s="135">
        <f>+M23*$E24+M21</f>
        <v>0</v>
      </c>
      <c r="N24" s="135">
        <f t="shared" ref="N24:BY24" si="13">+N23*$E24+N21</f>
        <v>0</v>
      </c>
      <c r="O24" s="135">
        <f t="shared" si="13"/>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ref="BZ24:CN24" si="14">+BZ23*$E24+BZ21</f>
        <v>0</v>
      </c>
      <c r="CA24" s="135">
        <f t="shared" si="14"/>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row>
    <row r="25" spans="1:92" s="43" customFormat="1" ht="15" x14ac:dyDescent="0.2">
      <c r="A25" s="45"/>
      <c r="B25" s="45"/>
      <c r="C25" s="46"/>
      <c r="D25" s="45"/>
      <c r="E25" s="45"/>
      <c r="F25" s="45"/>
      <c r="G25" s="47"/>
      <c r="H25" s="48"/>
    </row>
    <row r="26" spans="1:92" s="43" customFormat="1" ht="15.75" thickBot="1" x14ac:dyDescent="0.25">
      <c r="A26" s="45"/>
      <c r="B26" s="45"/>
      <c r="C26" s="46"/>
      <c r="D26" s="45"/>
      <c r="E26" s="45"/>
      <c r="F26" s="45"/>
      <c r="G26" s="47"/>
      <c r="H26" s="48"/>
    </row>
    <row r="27" spans="1:92" ht="15.75" thickBot="1" x14ac:dyDescent="0.25">
      <c r="A27" s="144"/>
      <c r="B27" s="49"/>
      <c r="C27" s="50"/>
      <c r="D27" s="49"/>
      <c r="E27" s="49"/>
      <c r="F27" s="49"/>
      <c r="G27" s="51"/>
      <c r="H27" s="52"/>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row>
    <row r="28" spans="1:92" ht="129.75" thickBot="1" x14ac:dyDescent="0.25">
      <c r="A28" s="55" t="s">
        <v>7</v>
      </c>
      <c r="B28" s="56" t="s">
        <v>8</v>
      </c>
      <c r="C28" s="56" t="s">
        <v>9</v>
      </c>
      <c r="D28" s="56" t="s">
        <v>10</v>
      </c>
      <c r="E28" s="56" t="s">
        <v>11</v>
      </c>
      <c r="F28" s="57"/>
      <c r="G28" s="58" t="s">
        <v>13</v>
      </c>
      <c r="H28" s="59" t="s">
        <v>14</v>
      </c>
      <c r="I28" s="59" t="s">
        <v>15</v>
      </c>
      <c r="J28" s="59" t="s">
        <v>16</v>
      </c>
      <c r="K28" s="59" t="s">
        <v>17</v>
      </c>
      <c r="L28" s="59" t="s">
        <v>18</v>
      </c>
      <c r="M28" s="59" t="s">
        <v>19</v>
      </c>
      <c r="N28" s="59" t="s">
        <v>20</v>
      </c>
      <c r="O28" s="59" t="s">
        <v>21</v>
      </c>
      <c r="P28" s="59" t="s">
        <v>22</v>
      </c>
      <c r="Q28" s="59" t="s">
        <v>23</v>
      </c>
      <c r="R28" s="59" t="s">
        <v>24</v>
      </c>
      <c r="S28" s="59" t="s">
        <v>25</v>
      </c>
      <c r="T28" s="59" t="s">
        <v>26</v>
      </c>
      <c r="U28" s="59" t="s">
        <v>27</v>
      </c>
      <c r="V28" s="59" t="s">
        <v>28</v>
      </c>
      <c r="W28" s="59" t="s">
        <v>29</v>
      </c>
      <c r="X28" s="59" t="s">
        <v>30</v>
      </c>
      <c r="Y28" s="59" t="s">
        <v>31</v>
      </c>
      <c r="Z28" s="59" t="s">
        <v>32</v>
      </c>
      <c r="AA28" s="59" t="s">
        <v>33</v>
      </c>
      <c r="AB28" s="59" t="s">
        <v>34</v>
      </c>
      <c r="AC28" s="59" t="s">
        <v>35</v>
      </c>
      <c r="AD28" s="59" t="s">
        <v>36</v>
      </c>
      <c r="AE28" s="59" t="s">
        <v>37</v>
      </c>
      <c r="AF28" s="59" t="s">
        <v>38</v>
      </c>
      <c r="AG28" s="59" t="s">
        <v>39</v>
      </c>
      <c r="AH28" s="59" t="s">
        <v>40</v>
      </c>
      <c r="AI28" s="59" t="s">
        <v>41</v>
      </c>
      <c r="AJ28" s="59" t="s">
        <v>42</v>
      </c>
      <c r="AK28" s="59" t="s">
        <v>43</v>
      </c>
      <c r="AL28" s="59" t="s">
        <v>44</v>
      </c>
      <c r="AM28" s="59" t="s">
        <v>45</v>
      </c>
      <c r="AN28" s="59" t="s">
        <v>46</v>
      </c>
      <c r="AO28" s="59" t="s">
        <v>47</v>
      </c>
      <c r="AP28" s="59" t="s">
        <v>48</v>
      </c>
      <c r="AQ28" s="59" t="s">
        <v>49</v>
      </c>
      <c r="AR28" s="59" t="s">
        <v>50</v>
      </c>
      <c r="AS28" s="59" t="s">
        <v>51</v>
      </c>
      <c r="AT28" s="59" t="s">
        <v>52</v>
      </c>
      <c r="AU28" s="59" t="s">
        <v>53</v>
      </c>
      <c r="AV28" s="59" t="s">
        <v>54</v>
      </c>
      <c r="AW28" s="59" t="s">
        <v>55</v>
      </c>
      <c r="AX28" s="59" t="s">
        <v>56</v>
      </c>
      <c r="AY28" s="59" t="s">
        <v>57</v>
      </c>
      <c r="AZ28" s="59" t="s">
        <v>58</v>
      </c>
      <c r="BA28" s="59" t="s">
        <v>59</v>
      </c>
      <c r="BB28" s="59" t="s">
        <v>60</v>
      </c>
      <c r="BC28" s="59" t="s">
        <v>61</v>
      </c>
      <c r="BD28" s="59" t="s">
        <v>62</v>
      </c>
      <c r="BE28" s="59" t="s">
        <v>63</v>
      </c>
      <c r="BF28" s="59" t="s">
        <v>64</v>
      </c>
      <c r="BG28" s="59" t="s">
        <v>65</v>
      </c>
      <c r="BH28" s="59" t="s">
        <v>66</v>
      </c>
      <c r="BI28" s="59" t="s">
        <v>67</v>
      </c>
      <c r="BJ28" s="59" t="s">
        <v>68</v>
      </c>
      <c r="BK28" s="59" t="s">
        <v>69</v>
      </c>
      <c r="BL28" s="59" t="s">
        <v>70</v>
      </c>
      <c r="BM28" s="59" t="s">
        <v>71</v>
      </c>
      <c r="BN28" s="59" t="s">
        <v>72</v>
      </c>
      <c r="BO28" s="59" t="s">
        <v>73</v>
      </c>
      <c r="BP28" s="59" t="s">
        <v>74</v>
      </c>
      <c r="BQ28" s="59" t="s">
        <v>75</v>
      </c>
      <c r="BR28" s="59" t="s">
        <v>76</v>
      </c>
      <c r="BS28" s="59" t="s">
        <v>77</v>
      </c>
      <c r="BT28" s="59" t="s">
        <v>78</v>
      </c>
      <c r="BU28" s="59" t="s">
        <v>79</v>
      </c>
      <c r="BV28" s="59" t="s">
        <v>80</v>
      </c>
      <c r="BW28" s="59" t="s">
        <v>81</v>
      </c>
      <c r="BX28" s="59" t="s">
        <v>82</v>
      </c>
      <c r="BY28" s="59" t="s">
        <v>83</v>
      </c>
      <c r="BZ28" s="59" t="s">
        <v>84</v>
      </c>
      <c r="CA28" s="59" t="s">
        <v>85</v>
      </c>
      <c r="CB28" s="59" t="s">
        <v>86</v>
      </c>
      <c r="CC28" s="59" t="s">
        <v>87</v>
      </c>
      <c r="CD28" s="59" t="s">
        <v>88</v>
      </c>
      <c r="CE28" s="59" t="s">
        <v>89</v>
      </c>
      <c r="CF28" s="59" t="s">
        <v>90</v>
      </c>
      <c r="CG28" s="59" t="s">
        <v>91</v>
      </c>
      <c r="CH28" s="59" t="s">
        <v>92</v>
      </c>
      <c r="CI28" s="59" t="s">
        <v>93</v>
      </c>
      <c r="CJ28" s="59" t="s">
        <v>94</v>
      </c>
      <c r="CK28" s="59" t="s">
        <v>95</v>
      </c>
      <c r="CL28" s="59" t="s">
        <v>96</v>
      </c>
      <c r="CM28" s="59" t="s">
        <v>97</v>
      </c>
      <c r="CN28" s="60" t="s">
        <v>98</v>
      </c>
    </row>
    <row r="29" spans="1:92" ht="15" x14ac:dyDescent="0.2">
      <c r="A29" s="61"/>
      <c r="B29" s="19"/>
      <c r="C29" s="19" t="s">
        <v>104</v>
      </c>
      <c r="D29" s="21" t="s">
        <v>126</v>
      </c>
      <c r="E29" s="21"/>
      <c r="F29" s="19" t="s">
        <v>111</v>
      </c>
      <c r="G29" s="62"/>
      <c r="H29" s="63"/>
      <c r="I29" s="22"/>
      <c r="J29" s="23"/>
      <c r="K29" s="23"/>
      <c r="L29" s="23"/>
      <c r="M29" s="23"/>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5"/>
    </row>
    <row r="30" spans="1:92" ht="15" x14ac:dyDescent="0.2">
      <c r="A30" s="64"/>
      <c r="B30" s="27"/>
      <c r="C30" s="27" t="s">
        <v>104</v>
      </c>
      <c r="D30" s="29" t="s">
        <v>126</v>
      </c>
      <c r="E30" s="29"/>
      <c r="F30" s="27" t="s">
        <v>127</v>
      </c>
      <c r="G30" s="65"/>
      <c r="H30" s="66"/>
      <c r="I30" s="30"/>
      <c r="J30" s="31"/>
      <c r="K30" s="31"/>
      <c r="L30" s="31"/>
      <c r="M30" s="31"/>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3"/>
    </row>
    <row r="31" spans="1:92" ht="15" x14ac:dyDescent="0.2">
      <c r="A31" s="64"/>
      <c r="B31" s="27"/>
      <c r="C31" s="27" t="s">
        <v>109</v>
      </c>
      <c r="D31" s="27" t="s">
        <v>128</v>
      </c>
      <c r="E31" s="27"/>
      <c r="F31" s="27" t="s">
        <v>111</v>
      </c>
      <c r="G31" s="67"/>
      <c r="H31" s="66"/>
      <c r="I31" s="30"/>
      <c r="J31" s="31"/>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3"/>
    </row>
    <row r="32" spans="1:92" ht="15" x14ac:dyDescent="0.2">
      <c r="A32" s="64"/>
      <c r="B32" s="27"/>
      <c r="C32" s="27" t="s">
        <v>109</v>
      </c>
      <c r="D32" s="27" t="s">
        <v>129</v>
      </c>
      <c r="E32" s="27"/>
      <c r="F32" s="27" t="s">
        <v>111</v>
      </c>
      <c r="G32" s="67"/>
      <c r="H32" s="66"/>
      <c r="I32" s="30"/>
      <c r="J32" s="31"/>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3"/>
    </row>
    <row r="33" spans="1:92" ht="15" x14ac:dyDescent="0.2">
      <c r="A33" s="64"/>
      <c r="B33" s="27"/>
      <c r="C33" s="27" t="s">
        <v>109</v>
      </c>
      <c r="D33" s="27" t="s">
        <v>130</v>
      </c>
      <c r="E33" s="27"/>
      <c r="F33" s="27" t="s">
        <v>111</v>
      </c>
      <c r="G33" s="67"/>
      <c r="H33" s="66"/>
      <c r="I33" s="30"/>
      <c r="J33" s="31"/>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3"/>
    </row>
    <row r="34" spans="1:92" ht="15" x14ac:dyDescent="0.2">
      <c r="A34" s="64"/>
      <c r="B34" s="27"/>
      <c r="C34" s="27" t="s">
        <v>109</v>
      </c>
      <c r="D34" s="27" t="s">
        <v>131</v>
      </c>
      <c r="E34" s="27"/>
      <c r="F34" s="27" t="s">
        <v>111</v>
      </c>
      <c r="G34" s="65"/>
      <c r="H34" s="66"/>
      <c r="I34" s="30"/>
      <c r="J34" s="31"/>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3"/>
    </row>
    <row r="35" spans="1:92" ht="15" x14ac:dyDescent="0.2">
      <c r="A35" s="64"/>
      <c r="B35" s="27"/>
      <c r="C35" s="27" t="s">
        <v>109</v>
      </c>
      <c r="D35" s="27" t="s">
        <v>132</v>
      </c>
      <c r="E35" s="27"/>
      <c r="F35" s="27" t="s">
        <v>111</v>
      </c>
      <c r="G35" s="67"/>
      <c r="H35" s="66"/>
      <c r="I35" s="30"/>
      <c r="J35" s="31"/>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3"/>
    </row>
    <row r="36" spans="1:92" ht="15" x14ac:dyDescent="0.2">
      <c r="A36" s="64"/>
      <c r="B36" s="27"/>
      <c r="C36" s="27" t="s">
        <v>109</v>
      </c>
      <c r="D36" s="27" t="s">
        <v>133</v>
      </c>
      <c r="E36" s="27"/>
      <c r="F36" s="27" t="s">
        <v>111</v>
      </c>
      <c r="G36" s="65"/>
      <c r="H36" s="68"/>
      <c r="I36" s="30"/>
      <c r="J36" s="31"/>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3"/>
    </row>
    <row r="37" spans="1:92" ht="15" x14ac:dyDescent="0.2">
      <c r="A37" s="64"/>
      <c r="B37" s="27"/>
      <c r="C37" s="27" t="s">
        <v>109</v>
      </c>
      <c r="D37" s="27" t="s">
        <v>134</v>
      </c>
      <c r="E37" s="27"/>
      <c r="F37" s="27" t="s">
        <v>111</v>
      </c>
      <c r="G37" s="67"/>
      <c r="H37" s="68"/>
      <c r="I37" s="30"/>
      <c r="J37" s="31"/>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3"/>
    </row>
    <row r="38" spans="1:92" ht="15" x14ac:dyDescent="0.2">
      <c r="A38" s="64"/>
      <c r="B38" s="27"/>
      <c r="C38" s="27" t="s">
        <v>109</v>
      </c>
      <c r="D38" s="27" t="s">
        <v>135</v>
      </c>
      <c r="E38" s="27"/>
      <c r="F38" s="27" t="s">
        <v>111</v>
      </c>
      <c r="G38" s="67"/>
      <c r="H38" s="68"/>
      <c r="I38" s="30"/>
      <c r="J38" s="31"/>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3"/>
    </row>
    <row r="39" spans="1:92" x14ac:dyDescent="0.2">
      <c r="A39" s="64"/>
      <c r="B39" s="27"/>
      <c r="C39" s="27" t="s">
        <v>109</v>
      </c>
      <c r="D39" s="27" t="s">
        <v>136</v>
      </c>
      <c r="E39" s="27"/>
      <c r="F39" s="27" t="s">
        <v>111</v>
      </c>
      <c r="G39" s="69"/>
      <c r="H39" s="31"/>
      <c r="I39" s="31"/>
      <c r="J39" s="31"/>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3"/>
    </row>
    <row r="40" spans="1:92" x14ac:dyDescent="0.2">
      <c r="A40" s="64"/>
      <c r="B40" s="27"/>
      <c r="C40" s="27" t="s">
        <v>109</v>
      </c>
      <c r="D40" s="27" t="s">
        <v>137</v>
      </c>
      <c r="E40" s="27"/>
      <c r="F40" s="27" t="s">
        <v>111</v>
      </c>
      <c r="G40" s="69"/>
      <c r="H40" s="31"/>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3"/>
    </row>
    <row r="41" spans="1:92" x14ac:dyDescent="0.2">
      <c r="A41" s="64"/>
      <c r="B41" s="27"/>
      <c r="C41" s="27" t="s">
        <v>109</v>
      </c>
      <c r="D41" s="27" t="s">
        <v>138</v>
      </c>
      <c r="E41" s="27"/>
      <c r="F41" s="27" t="s">
        <v>111</v>
      </c>
      <c r="G41" s="69"/>
      <c r="H41" s="31"/>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3"/>
    </row>
    <row r="42" spans="1:92" x14ac:dyDescent="0.2">
      <c r="A42" s="64"/>
      <c r="B42" s="27"/>
      <c r="C42" s="27" t="s">
        <v>109</v>
      </c>
      <c r="D42" s="27" t="s">
        <v>139</v>
      </c>
      <c r="E42" s="27"/>
      <c r="F42" s="27" t="s">
        <v>111</v>
      </c>
      <c r="G42" s="69"/>
      <c r="H42" s="31"/>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3"/>
    </row>
    <row r="43" spans="1:92" ht="28.5" x14ac:dyDescent="0.2">
      <c r="A43" s="64"/>
      <c r="B43" s="27"/>
      <c r="C43" s="27" t="s">
        <v>109</v>
      </c>
      <c r="D43" s="27" t="s">
        <v>140</v>
      </c>
      <c r="E43" s="27"/>
      <c r="F43" s="27" t="s">
        <v>111</v>
      </c>
      <c r="G43" s="69"/>
      <c r="H43" s="31"/>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3"/>
    </row>
    <row r="44" spans="1:92" x14ac:dyDescent="0.2">
      <c r="A44" s="64"/>
      <c r="B44" s="27"/>
      <c r="C44" s="27" t="s">
        <v>109</v>
      </c>
      <c r="D44" s="27" t="s">
        <v>141</v>
      </c>
      <c r="E44" s="27"/>
      <c r="F44" s="27" t="s">
        <v>111</v>
      </c>
      <c r="G44" s="69"/>
      <c r="H44" s="31"/>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3"/>
    </row>
    <row r="45" spans="1:92" x14ac:dyDescent="0.2">
      <c r="A45" s="64"/>
      <c r="B45" s="27"/>
      <c r="C45" s="27" t="s">
        <v>109</v>
      </c>
      <c r="D45" s="27" t="s">
        <v>142</v>
      </c>
      <c r="E45" s="27"/>
      <c r="F45" s="27" t="s">
        <v>111</v>
      </c>
      <c r="G45" s="69"/>
      <c r="H45" s="31"/>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3"/>
    </row>
    <row r="46" spans="1:92" x14ac:dyDescent="0.2">
      <c r="A46" s="64"/>
      <c r="B46" s="27"/>
      <c r="C46" s="27" t="s">
        <v>109</v>
      </c>
      <c r="D46" s="27" t="s">
        <v>143</v>
      </c>
      <c r="E46" s="27"/>
      <c r="F46" s="27" t="s">
        <v>111</v>
      </c>
      <c r="G46" s="69"/>
      <c r="H46" s="31"/>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3"/>
    </row>
    <row r="47" spans="1:92" x14ac:dyDescent="0.2">
      <c r="A47" s="64"/>
      <c r="B47" s="27"/>
      <c r="C47" s="27" t="s">
        <v>109</v>
      </c>
      <c r="D47" s="27" t="s">
        <v>144</v>
      </c>
      <c r="E47" s="27"/>
      <c r="F47" s="27" t="s">
        <v>111</v>
      </c>
      <c r="G47" s="69"/>
      <c r="H47" s="31"/>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3"/>
    </row>
    <row r="48" spans="1:92" x14ac:dyDescent="0.2">
      <c r="A48" s="64"/>
      <c r="B48" s="27"/>
      <c r="C48" s="27" t="s">
        <v>109</v>
      </c>
      <c r="D48" s="27" t="s">
        <v>145</v>
      </c>
      <c r="E48" s="27"/>
      <c r="F48" s="27" t="s">
        <v>111</v>
      </c>
      <c r="G48" s="69"/>
      <c r="H48" s="31"/>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3"/>
    </row>
    <row r="49" spans="1:92" x14ac:dyDescent="0.2">
      <c r="A49" s="64"/>
      <c r="B49" s="27"/>
      <c r="C49" s="27" t="s">
        <v>109</v>
      </c>
      <c r="D49" s="27" t="s">
        <v>146</v>
      </c>
      <c r="E49" s="27"/>
      <c r="F49" s="27" t="s">
        <v>111</v>
      </c>
      <c r="G49" s="69"/>
      <c r="H49" s="31"/>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3"/>
    </row>
    <row r="50" spans="1:92" x14ac:dyDescent="0.2">
      <c r="A50" s="64"/>
      <c r="B50" s="27"/>
      <c r="C50" s="27" t="s">
        <v>109</v>
      </c>
      <c r="D50" s="27" t="s">
        <v>147</v>
      </c>
      <c r="E50" s="27"/>
      <c r="F50" s="27" t="s">
        <v>111</v>
      </c>
      <c r="G50" s="69"/>
      <c r="H50" s="31"/>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3"/>
    </row>
    <row r="51" spans="1:92" x14ac:dyDescent="0.2">
      <c r="A51" s="64"/>
      <c r="B51" s="27"/>
      <c r="C51" s="27" t="s">
        <v>109</v>
      </c>
      <c r="D51" s="27" t="s">
        <v>148</v>
      </c>
      <c r="E51" s="27"/>
      <c r="F51" s="27" t="s">
        <v>111</v>
      </c>
      <c r="G51" s="69"/>
      <c r="H51" s="31"/>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3"/>
    </row>
    <row r="52" spans="1:92" x14ac:dyDescent="0.2">
      <c r="A52" s="64"/>
      <c r="B52" s="27"/>
      <c r="C52" s="27" t="s">
        <v>109</v>
      </c>
      <c r="D52" s="27" t="s">
        <v>149</v>
      </c>
      <c r="E52" s="27"/>
      <c r="F52" s="27" t="s">
        <v>111</v>
      </c>
      <c r="G52" s="69"/>
      <c r="H52" s="31"/>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3"/>
    </row>
    <row r="53" spans="1:92" x14ac:dyDescent="0.2">
      <c r="A53" s="64"/>
      <c r="B53" s="27"/>
      <c r="C53" s="27" t="s">
        <v>109</v>
      </c>
      <c r="D53" s="27" t="s">
        <v>150</v>
      </c>
      <c r="E53" s="27"/>
      <c r="F53" s="27" t="s">
        <v>111</v>
      </c>
      <c r="G53" s="69"/>
      <c r="H53" s="31"/>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3"/>
    </row>
    <row r="54" spans="1:92" x14ac:dyDescent="0.2">
      <c r="A54" s="64"/>
      <c r="B54" s="27"/>
      <c r="C54" s="27" t="s">
        <v>109</v>
      </c>
      <c r="D54" s="27" t="s">
        <v>151</v>
      </c>
      <c r="E54" s="27"/>
      <c r="F54" s="27" t="s">
        <v>111</v>
      </c>
      <c r="G54" s="69"/>
      <c r="H54" s="31"/>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3"/>
    </row>
    <row r="55" spans="1:92" x14ac:dyDescent="0.2">
      <c r="A55" s="64"/>
      <c r="B55" s="27"/>
      <c r="C55" s="27" t="s">
        <v>109</v>
      </c>
      <c r="D55" s="27" t="s">
        <v>152</v>
      </c>
      <c r="E55" s="27"/>
      <c r="F55" s="27" t="s">
        <v>111</v>
      </c>
      <c r="G55" s="69"/>
      <c r="H55" s="31"/>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3"/>
    </row>
    <row r="56" spans="1:92" x14ac:dyDescent="0.2">
      <c r="A56" s="64"/>
      <c r="B56" s="27"/>
      <c r="C56" s="27" t="s">
        <v>109</v>
      </c>
      <c r="D56" s="27" t="s">
        <v>153</v>
      </c>
      <c r="E56" s="27"/>
      <c r="F56" s="27" t="s">
        <v>111</v>
      </c>
      <c r="G56" s="69"/>
      <c r="H56" s="31"/>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3"/>
    </row>
    <row r="57" spans="1:92" x14ac:dyDescent="0.2">
      <c r="A57" s="64"/>
      <c r="B57" s="27"/>
      <c r="C57" s="27" t="s">
        <v>109</v>
      </c>
      <c r="D57" s="27" t="s">
        <v>154</v>
      </c>
      <c r="E57" s="27"/>
      <c r="F57" s="27" t="s">
        <v>111</v>
      </c>
      <c r="G57" s="31"/>
      <c r="H57" s="31"/>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3"/>
    </row>
    <row r="58" spans="1:92" x14ac:dyDescent="0.2">
      <c r="A58" s="64"/>
      <c r="B58" s="27"/>
      <c r="C58" s="27" t="s">
        <v>109</v>
      </c>
      <c r="D58" s="27" t="s">
        <v>155</v>
      </c>
      <c r="E58" s="27"/>
      <c r="F58" s="27" t="s">
        <v>111</v>
      </c>
      <c r="G58" s="31"/>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3"/>
    </row>
    <row r="59" spans="1:92" x14ac:dyDescent="0.2">
      <c r="A59" s="64"/>
      <c r="B59" s="27"/>
      <c r="C59" s="27" t="s">
        <v>109</v>
      </c>
      <c r="D59" s="27" t="s">
        <v>156</v>
      </c>
      <c r="E59" s="27"/>
      <c r="F59" s="27" t="s">
        <v>111</v>
      </c>
      <c r="G59" s="31"/>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3"/>
    </row>
    <row r="60" spans="1:92" x14ac:dyDescent="0.2">
      <c r="A60" s="64"/>
      <c r="B60" s="27"/>
      <c r="C60" s="27" t="s">
        <v>109</v>
      </c>
      <c r="D60" s="27" t="s">
        <v>157</v>
      </c>
      <c r="E60" s="27"/>
      <c r="F60" s="27" t="s">
        <v>111</v>
      </c>
      <c r="G60" s="31"/>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3"/>
    </row>
    <row r="61" spans="1:92" x14ac:dyDescent="0.2">
      <c r="A61" s="64"/>
      <c r="B61" s="27"/>
      <c r="C61" s="27" t="s">
        <v>109</v>
      </c>
      <c r="D61" s="27" t="s">
        <v>158</v>
      </c>
      <c r="E61" s="27"/>
      <c r="F61" s="27" t="s">
        <v>111</v>
      </c>
      <c r="G61" s="31"/>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3"/>
    </row>
    <row r="62" spans="1:92" x14ac:dyDescent="0.2">
      <c r="A62" s="64"/>
      <c r="B62" s="27"/>
      <c r="C62" s="27" t="s">
        <v>109</v>
      </c>
      <c r="D62" s="27" t="s">
        <v>159</v>
      </c>
      <c r="E62" s="27"/>
      <c r="F62" s="27" t="s">
        <v>111</v>
      </c>
      <c r="G62" s="31"/>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3"/>
    </row>
    <row r="63" spans="1:92" x14ac:dyDescent="0.2">
      <c r="A63" s="64"/>
      <c r="B63" s="27"/>
      <c r="C63" s="27" t="s">
        <v>160</v>
      </c>
      <c r="D63" s="27"/>
      <c r="E63" s="27"/>
      <c r="F63" s="27"/>
      <c r="G63" s="31"/>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3"/>
    </row>
    <row r="64" spans="1:92" x14ac:dyDescent="0.2">
      <c r="A64" s="70"/>
      <c r="B64" s="32"/>
      <c r="C64" s="27" t="s">
        <v>161</v>
      </c>
      <c r="D64" s="27"/>
      <c r="E64" s="32"/>
      <c r="F64" s="32"/>
      <c r="G64" s="31"/>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3"/>
    </row>
    <row r="65" spans="1:92" ht="15" thickBot="1" x14ac:dyDescent="0.25">
      <c r="A65" s="71"/>
      <c r="B65" s="72"/>
      <c r="C65" s="73" t="s">
        <v>162</v>
      </c>
      <c r="D65" s="73"/>
      <c r="E65" s="72"/>
      <c r="F65" s="72"/>
      <c r="G65" s="74"/>
      <c r="H65" s="74"/>
      <c r="I65" s="74"/>
      <c r="J65" s="74"/>
      <c r="K65" s="74"/>
      <c r="L65" s="74"/>
      <c r="M65" s="74"/>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42"/>
    </row>
    <row r="67" spans="1:92" ht="15" thickBot="1" x14ac:dyDescent="0.25"/>
    <row r="68" spans="1:92" ht="15" thickBot="1" x14ac:dyDescent="0.25">
      <c r="A68" s="4" t="e">
        <f>#REF!</f>
        <v>#REF!</v>
      </c>
      <c r="B68" s="75" t="s">
        <v>3</v>
      </c>
      <c r="C68" s="76"/>
    </row>
    <row r="69" spans="1:92" ht="15" thickBot="1" x14ac:dyDescent="0.25">
      <c r="A69" s="9"/>
      <c r="B69" s="9"/>
      <c r="C69" s="9"/>
    </row>
    <row r="70" spans="1:92" ht="15.75" thickBot="1" x14ac:dyDescent="0.25">
      <c r="A70" s="143"/>
      <c r="B70" s="77" t="s">
        <v>164</v>
      </c>
      <c r="C70" s="77" t="s">
        <v>164</v>
      </c>
      <c r="D70" s="78"/>
      <c r="E70" s="78"/>
      <c r="F70" s="78"/>
      <c r="G70" s="78"/>
      <c r="H70" s="78"/>
      <c r="I70" s="78"/>
      <c r="J70" s="79"/>
      <c r="K70" s="78"/>
    </row>
    <row r="71" spans="1:92" x14ac:dyDescent="0.2">
      <c r="A71" s="81"/>
      <c r="B71" s="82"/>
      <c r="C71" s="43"/>
      <c r="D71" s="78"/>
      <c r="E71" s="78"/>
      <c r="F71" s="78"/>
      <c r="G71" s="78"/>
      <c r="H71" s="78"/>
      <c r="I71" s="78"/>
      <c r="J71" s="79"/>
      <c r="K71" s="78"/>
    </row>
    <row r="72" spans="1:92" x14ac:dyDescent="0.2">
      <c r="A72" s="78" t="s">
        <v>167</v>
      </c>
      <c r="B72" s="84">
        <f>3.5%</f>
        <v>3.5000000000000003E-2</v>
      </c>
      <c r="C72" s="43"/>
      <c r="D72" s="78"/>
      <c r="E72" s="78"/>
      <c r="F72" s="78"/>
      <c r="G72" s="78"/>
      <c r="H72" s="78"/>
      <c r="I72" s="78"/>
      <c r="J72" s="79"/>
      <c r="K72" s="78"/>
    </row>
    <row r="73" spans="1:92" x14ac:dyDescent="0.2">
      <c r="A73" s="78" t="s">
        <v>122</v>
      </c>
      <c r="B73" s="84">
        <v>2.92E-2</v>
      </c>
      <c r="C73" s="43"/>
      <c r="D73" s="78"/>
      <c r="E73" s="78"/>
      <c r="F73" s="78"/>
      <c r="G73" s="78"/>
      <c r="H73" s="78"/>
      <c r="I73" s="78"/>
      <c r="J73" s="79"/>
      <c r="K73" s="78"/>
    </row>
    <row r="74" spans="1:92" x14ac:dyDescent="0.2">
      <c r="A74" s="78" t="s">
        <v>170</v>
      </c>
      <c r="B74" s="85">
        <v>5</v>
      </c>
      <c r="C74" s="43"/>
      <c r="D74" s="78"/>
      <c r="E74" s="78"/>
      <c r="F74" s="78"/>
      <c r="G74" s="78"/>
      <c r="H74" s="78"/>
      <c r="I74" s="78"/>
      <c r="J74" s="79"/>
      <c r="K74" s="78"/>
    </row>
    <row r="75" spans="1:92" x14ac:dyDescent="0.2">
      <c r="A75" s="78" t="s">
        <v>172</v>
      </c>
      <c r="B75" s="86">
        <v>1000</v>
      </c>
      <c r="C75" s="43"/>
      <c r="D75" s="78"/>
      <c r="E75" s="78"/>
      <c r="F75" s="78"/>
      <c r="G75" s="78"/>
      <c r="H75" s="78"/>
      <c r="I75" s="78"/>
      <c r="J75" s="79"/>
      <c r="K75" s="78"/>
    </row>
    <row r="76" spans="1:92" x14ac:dyDescent="0.2">
      <c r="A76" s="88" t="s">
        <v>174</v>
      </c>
      <c r="B76" s="89">
        <f>1/B74</f>
        <v>0.2</v>
      </c>
      <c r="C76" s="43"/>
      <c r="D76" s="78"/>
      <c r="E76" s="78"/>
      <c r="F76" s="78"/>
      <c r="G76" s="78"/>
      <c r="H76" s="78"/>
      <c r="I76" s="78"/>
      <c r="J76" s="79"/>
      <c r="K76" s="78"/>
    </row>
    <row r="77" spans="1:92" x14ac:dyDescent="0.2">
      <c r="A77" s="78"/>
      <c r="B77" s="78"/>
      <c r="C77" s="78"/>
      <c r="D77" s="78"/>
      <c r="E77" s="78"/>
      <c r="F77" s="78"/>
      <c r="G77" s="78"/>
      <c r="H77" s="78"/>
      <c r="I77" s="78"/>
      <c r="J77" s="79"/>
      <c r="K77" s="78"/>
    </row>
    <row r="78" spans="1:92" ht="15" thickBot="1" x14ac:dyDescent="0.25">
      <c r="A78" s="78"/>
      <c r="B78" s="78"/>
      <c r="C78" s="90">
        <v>1</v>
      </c>
      <c r="D78" s="90">
        <v>2</v>
      </c>
      <c r="E78" s="90">
        <v>3</v>
      </c>
      <c r="F78" s="90">
        <v>4</v>
      </c>
      <c r="G78" s="90">
        <v>5</v>
      </c>
      <c r="I78" s="78"/>
      <c r="J78" s="79"/>
      <c r="K78" s="78"/>
    </row>
    <row r="79" spans="1:92" x14ac:dyDescent="0.2">
      <c r="A79" s="92"/>
      <c r="B79" s="92"/>
      <c r="C79" s="93" t="s">
        <v>175</v>
      </c>
      <c r="D79" s="93" t="s">
        <v>176</v>
      </c>
      <c r="E79" s="93" t="s">
        <v>177</v>
      </c>
      <c r="F79" s="93" t="s">
        <v>178</v>
      </c>
      <c r="G79" s="94" t="s">
        <v>179</v>
      </c>
      <c r="H79" s="78"/>
      <c r="I79" s="170" t="s">
        <v>180</v>
      </c>
      <c r="J79" s="171"/>
      <c r="K79" s="78"/>
    </row>
    <row r="80" spans="1:92" ht="15" thickBot="1" x14ac:dyDescent="0.25">
      <c r="A80" s="96" t="s">
        <v>108</v>
      </c>
      <c r="B80" s="96"/>
      <c r="C80" s="97">
        <f>1/((1+$B$72)^(C78))</f>
        <v>0.96618357487922713</v>
      </c>
      <c r="D80" s="97">
        <f t="shared" ref="D80:G80" si="15">1/((1+$B$72)^(D78))</f>
        <v>0.93351070036640305</v>
      </c>
      <c r="E80" s="97">
        <f t="shared" si="15"/>
        <v>0.90194270566802237</v>
      </c>
      <c r="F80" s="97">
        <f t="shared" si="15"/>
        <v>0.87144222769857238</v>
      </c>
      <c r="G80" s="97">
        <f t="shared" si="15"/>
        <v>0.84197316685852419</v>
      </c>
      <c r="H80" s="78"/>
      <c r="I80" s="172" t="s">
        <v>182</v>
      </c>
      <c r="J80" s="173"/>
      <c r="K80" s="78"/>
    </row>
    <row r="81" spans="1:11" ht="15" thickBot="1" x14ac:dyDescent="0.25">
      <c r="A81" s="78"/>
      <c r="B81" s="78"/>
      <c r="C81" s="78"/>
      <c r="D81" s="78"/>
      <c r="E81" s="78"/>
      <c r="F81" s="78"/>
      <c r="G81" s="78"/>
      <c r="H81" s="78"/>
      <c r="I81" s="98"/>
      <c r="J81" s="99"/>
      <c r="K81" s="78"/>
    </row>
    <row r="82" spans="1:11" x14ac:dyDescent="0.2">
      <c r="A82" s="101"/>
      <c r="B82" s="101"/>
      <c r="C82" s="102"/>
      <c r="D82" s="102"/>
      <c r="E82" s="102"/>
      <c r="F82" s="102"/>
      <c r="G82" s="103"/>
      <c r="H82" s="78"/>
      <c r="I82" s="98"/>
      <c r="J82" s="99"/>
      <c r="K82" s="78"/>
    </row>
    <row r="83" spans="1:11" x14ac:dyDescent="0.2">
      <c r="A83" s="105"/>
      <c r="B83" s="106" t="s">
        <v>184</v>
      </c>
      <c r="C83" s="107" t="s">
        <v>175</v>
      </c>
      <c r="D83" s="107" t="s">
        <v>176</v>
      </c>
      <c r="E83" s="107" t="s">
        <v>177</v>
      </c>
      <c r="F83" s="107" t="s">
        <v>178</v>
      </c>
      <c r="G83" s="108" t="s">
        <v>179</v>
      </c>
      <c r="H83" s="78"/>
      <c r="I83" s="98"/>
      <c r="J83" s="99"/>
      <c r="K83" s="78"/>
    </row>
    <row r="84" spans="1:11" x14ac:dyDescent="0.2">
      <c r="A84" s="78" t="s">
        <v>117</v>
      </c>
      <c r="B84" s="109" t="s">
        <v>186</v>
      </c>
      <c r="C84" s="110">
        <f>B75</f>
        <v>1000</v>
      </c>
      <c r="D84" s="110">
        <f>C86</f>
        <v>800</v>
      </c>
      <c r="E84" s="110">
        <f>D86</f>
        <v>600</v>
      </c>
      <c r="F84" s="110">
        <f>E86</f>
        <v>400</v>
      </c>
      <c r="G84" s="111">
        <f>F86</f>
        <v>200</v>
      </c>
      <c r="H84" s="78"/>
      <c r="I84" s="174" t="s">
        <v>187</v>
      </c>
      <c r="J84" s="175"/>
      <c r="K84" s="78"/>
    </row>
    <row r="85" spans="1:11" x14ac:dyDescent="0.2">
      <c r="A85" s="78" t="s">
        <v>119</v>
      </c>
      <c r="B85" s="109" t="s">
        <v>186</v>
      </c>
      <c r="C85" s="110">
        <f>$C$84*$B$76</f>
        <v>200</v>
      </c>
      <c r="D85" s="110">
        <f>$C$84*$B$76</f>
        <v>200</v>
      </c>
      <c r="E85" s="110">
        <f>$C$84*$B$76</f>
        <v>200</v>
      </c>
      <c r="F85" s="110">
        <f>$C$84*$B$76</f>
        <v>200</v>
      </c>
      <c r="G85" s="111">
        <f>$C$84*$B$76</f>
        <v>200</v>
      </c>
      <c r="H85" s="78"/>
      <c r="I85" s="176" t="s">
        <v>189</v>
      </c>
      <c r="J85" s="177"/>
      <c r="K85" s="78"/>
    </row>
    <row r="86" spans="1:11" x14ac:dyDescent="0.2">
      <c r="A86" s="78" t="s">
        <v>120</v>
      </c>
      <c r="B86" s="109" t="s">
        <v>186</v>
      </c>
      <c r="C86" s="110">
        <f>C84-C85</f>
        <v>800</v>
      </c>
      <c r="D86" s="110">
        <f>D84-D85</f>
        <v>600</v>
      </c>
      <c r="E86" s="110">
        <f>E84-E85</f>
        <v>400</v>
      </c>
      <c r="F86" s="110">
        <f>F84-F85</f>
        <v>200</v>
      </c>
      <c r="G86" s="111">
        <f>G84-G85</f>
        <v>0</v>
      </c>
      <c r="H86" s="78"/>
      <c r="I86" s="145" t="s">
        <v>191</v>
      </c>
      <c r="J86" s="146"/>
      <c r="K86" s="78"/>
    </row>
    <row r="87" spans="1:11" x14ac:dyDescent="0.2">
      <c r="A87" s="78" t="s">
        <v>121</v>
      </c>
      <c r="B87" s="109" t="s">
        <v>186</v>
      </c>
      <c r="C87" s="110">
        <f>AVERAGE(C84,C86)</f>
        <v>900</v>
      </c>
      <c r="D87" s="110">
        <f>AVERAGE(D84,D86)</f>
        <v>700</v>
      </c>
      <c r="E87" s="110">
        <f>AVERAGE(E84,E86)</f>
        <v>500</v>
      </c>
      <c r="F87" s="110">
        <f>AVERAGE(F84,F86)</f>
        <v>300</v>
      </c>
      <c r="G87" s="111">
        <f>AVERAGE(G84,G86)</f>
        <v>100</v>
      </c>
      <c r="H87" s="78"/>
      <c r="I87" s="145" t="s">
        <v>193</v>
      </c>
      <c r="J87" s="146"/>
      <c r="K87" s="78"/>
    </row>
    <row r="88" spans="1:11" x14ac:dyDescent="0.2">
      <c r="A88" s="78" t="s">
        <v>106</v>
      </c>
      <c r="B88" s="109" t="s">
        <v>186</v>
      </c>
      <c r="C88" s="110">
        <f>(C87*($B$73))+C85</f>
        <v>226.28</v>
      </c>
      <c r="D88" s="110">
        <f>(D87*($B$73))+D85</f>
        <v>220.44</v>
      </c>
      <c r="E88" s="110">
        <f>(E87*($B$73))+E85</f>
        <v>214.6</v>
      </c>
      <c r="F88" s="110">
        <f>(F87*($B$73))+F85</f>
        <v>208.76</v>
      </c>
      <c r="G88" s="111">
        <f>(G87*($B$73))+G85</f>
        <v>202.92</v>
      </c>
      <c r="H88" s="78"/>
      <c r="I88" s="147" t="s">
        <v>195</v>
      </c>
      <c r="J88" s="148"/>
      <c r="K88" s="78"/>
    </row>
    <row r="89" spans="1:11" x14ac:dyDescent="0.2">
      <c r="A89" s="78" t="s">
        <v>197</v>
      </c>
      <c r="B89" s="109" t="s">
        <v>186</v>
      </c>
      <c r="C89" s="110">
        <f>C88*C80</f>
        <v>218.62801932367151</v>
      </c>
      <c r="D89" s="110">
        <f>D88*D80</f>
        <v>205.78309878876988</v>
      </c>
      <c r="E89" s="110">
        <f>E88*E80</f>
        <v>193.55690463635759</v>
      </c>
      <c r="F89" s="110">
        <f>F88*F80</f>
        <v>181.92227945435397</v>
      </c>
      <c r="G89" s="111">
        <f>G88*G80</f>
        <v>170.85319501893173</v>
      </c>
      <c r="H89" s="78"/>
      <c r="I89" s="147" t="s">
        <v>198</v>
      </c>
      <c r="J89" s="148"/>
      <c r="K89" s="78"/>
    </row>
    <row r="90" spans="1:11" x14ac:dyDescent="0.2">
      <c r="A90" s="78"/>
      <c r="B90" s="109"/>
      <c r="C90" s="110"/>
      <c r="D90" s="110"/>
      <c r="E90" s="110"/>
      <c r="F90" s="110"/>
      <c r="G90" s="111"/>
      <c r="H90" s="78"/>
      <c r="I90" s="98"/>
      <c r="J90" s="99"/>
      <c r="K90" s="78"/>
    </row>
    <row r="91" spans="1:11" x14ac:dyDescent="0.2">
      <c r="A91" s="112" t="s">
        <v>200</v>
      </c>
      <c r="B91" s="113" t="s">
        <v>186</v>
      </c>
      <c r="C91" s="114">
        <f>SUM(C89:G89)</f>
        <v>970.74349722208467</v>
      </c>
      <c r="D91" s="110"/>
      <c r="E91" s="110"/>
      <c r="F91" s="110"/>
      <c r="G91" s="111"/>
      <c r="H91" s="78"/>
      <c r="I91" s="147" t="s">
        <v>201</v>
      </c>
      <c r="J91" s="148"/>
      <c r="K91" s="78"/>
    </row>
    <row r="92" spans="1:11" ht="15" thickBot="1" x14ac:dyDescent="0.25">
      <c r="A92" s="96"/>
      <c r="B92" s="116"/>
      <c r="C92" s="96"/>
      <c r="D92" s="96"/>
      <c r="E92" s="96"/>
      <c r="F92" s="96"/>
      <c r="G92" s="117"/>
      <c r="H92" s="78"/>
      <c r="I92" s="95"/>
      <c r="J92" s="117"/>
      <c r="K92" s="78"/>
    </row>
    <row r="93" spans="1:11" x14ac:dyDescent="0.2">
      <c r="A93" s="78"/>
      <c r="B93" s="78"/>
      <c r="C93" s="78"/>
      <c r="D93" s="78"/>
      <c r="E93" s="78"/>
      <c r="F93" s="78"/>
      <c r="G93" s="78"/>
      <c r="H93" s="78"/>
      <c r="I93" s="79"/>
      <c r="J93" s="78"/>
      <c r="K93" s="78"/>
    </row>
    <row r="94" spans="1:11" ht="15" thickBot="1" x14ac:dyDescent="0.25">
      <c r="A94" s="78"/>
      <c r="B94" s="78"/>
      <c r="C94" s="78"/>
      <c r="D94" s="78"/>
      <c r="E94" s="78"/>
      <c r="F94" s="78"/>
      <c r="G94" s="78"/>
      <c r="H94" s="78"/>
      <c r="I94" s="79"/>
      <c r="J94" s="78"/>
      <c r="K94" s="78"/>
    </row>
    <row r="95" spans="1:11" x14ac:dyDescent="0.2">
      <c r="A95" s="150"/>
      <c r="B95" s="150"/>
      <c r="C95" s="150"/>
      <c r="D95" s="150"/>
      <c r="E95" s="150"/>
      <c r="F95" s="150"/>
      <c r="G95" s="151"/>
      <c r="H95" s="78"/>
      <c r="I95" s="79"/>
      <c r="J95" s="78"/>
      <c r="K95" s="78"/>
    </row>
    <row r="96" spans="1:11" x14ac:dyDescent="0.2">
      <c r="A96" s="153"/>
      <c r="B96" s="153"/>
      <c r="C96" s="153"/>
      <c r="D96" s="153"/>
      <c r="E96" s="153"/>
      <c r="F96" s="153"/>
      <c r="G96" s="154"/>
      <c r="I96" s="78"/>
      <c r="J96" s="79"/>
      <c r="K96" s="78"/>
    </row>
    <row r="97" spans="1:7" x14ac:dyDescent="0.2">
      <c r="A97" s="153"/>
      <c r="B97" s="153"/>
      <c r="C97" s="153"/>
      <c r="D97" s="153"/>
      <c r="E97" s="153"/>
      <c r="F97" s="153"/>
      <c r="G97" s="154"/>
    </row>
    <row r="98" spans="1:7" x14ac:dyDescent="0.2">
      <c r="A98" s="153"/>
      <c r="B98" s="153"/>
      <c r="C98" s="153"/>
      <c r="D98" s="153"/>
      <c r="E98" s="153"/>
      <c r="F98" s="153"/>
      <c r="G98" s="154"/>
    </row>
    <row r="99" spans="1:7" x14ac:dyDescent="0.2">
      <c r="A99" s="153"/>
      <c r="B99" s="153"/>
      <c r="C99" s="153"/>
      <c r="D99" s="153"/>
      <c r="E99" s="153"/>
      <c r="F99" s="153"/>
      <c r="G99" s="154"/>
    </row>
    <row r="100" spans="1:7" x14ac:dyDescent="0.2">
      <c r="A100" s="153"/>
      <c r="B100" s="153"/>
      <c r="C100" s="153"/>
      <c r="D100" s="153"/>
      <c r="E100" s="153"/>
      <c r="F100" s="153"/>
      <c r="G100" s="154"/>
    </row>
    <row r="101" spans="1:7" x14ac:dyDescent="0.2">
      <c r="A101" s="153"/>
      <c r="B101" s="153"/>
      <c r="C101" s="153"/>
      <c r="D101" s="153"/>
      <c r="E101" s="153"/>
      <c r="F101" s="153"/>
      <c r="G101" s="154"/>
    </row>
    <row r="102" spans="1:7" x14ac:dyDescent="0.2">
      <c r="A102" s="153"/>
      <c r="B102" s="153"/>
      <c r="C102" s="153"/>
      <c r="D102" s="153"/>
      <c r="E102" s="153"/>
      <c r="F102" s="153"/>
      <c r="G102" s="154"/>
    </row>
    <row r="103" spans="1:7" x14ac:dyDescent="0.2">
      <c r="A103" s="153"/>
      <c r="B103" s="153"/>
      <c r="C103" s="153"/>
      <c r="D103" s="153"/>
      <c r="E103" s="153"/>
      <c r="F103" s="153"/>
      <c r="G103" s="154"/>
    </row>
    <row r="104" spans="1:7" x14ac:dyDescent="0.2">
      <c r="A104" s="153"/>
      <c r="B104" s="153"/>
      <c r="C104" s="153"/>
      <c r="D104" s="153"/>
      <c r="E104" s="153"/>
      <c r="F104" s="153"/>
      <c r="G104" s="154"/>
    </row>
    <row r="105" spans="1:7" x14ac:dyDescent="0.2">
      <c r="A105" s="153"/>
      <c r="B105" s="153"/>
      <c r="C105" s="153"/>
      <c r="D105" s="153"/>
      <c r="E105" s="153"/>
      <c r="F105" s="153"/>
      <c r="G105" s="154"/>
    </row>
    <row r="106" spans="1:7" x14ac:dyDescent="0.2">
      <c r="A106" s="153"/>
      <c r="B106" s="153"/>
      <c r="C106" s="153"/>
      <c r="D106" s="153"/>
      <c r="E106" s="153"/>
      <c r="F106" s="153"/>
      <c r="G106" s="154"/>
    </row>
    <row r="107" spans="1:7" x14ac:dyDescent="0.2">
      <c r="A107" s="153"/>
      <c r="B107" s="153"/>
      <c r="C107" s="153"/>
      <c r="D107" s="153"/>
      <c r="E107" s="153"/>
      <c r="F107" s="153"/>
      <c r="G107" s="154"/>
    </row>
    <row r="108" spans="1:7" x14ac:dyDescent="0.2">
      <c r="A108" s="153"/>
      <c r="B108" s="153"/>
      <c r="C108" s="153"/>
      <c r="D108" s="153"/>
      <c r="E108" s="153"/>
      <c r="F108" s="153"/>
      <c r="G108" s="154"/>
    </row>
    <row r="109" spans="1:7" x14ac:dyDescent="0.2">
      <c r="A109" s="153"/>
      <c r="B109" s="153"/>
      <c r="C109" s="153"/>
      <c r="D109" s="153"/>
      <c r="E109" s="153"/>
      <c r="F109" s="153"/>
      <c r="G109" s="154"/>
    </row>
    <row r="110" spans="1:7" x14ac:dyDescent="0.2">
      <c r="A110" s="153"/>
      <c r="B110" s="153"/>
      <c r="C110" s="153"/>
      <c r="D110" s="153"/>
      <c r="E110" s="153"/>
      <c r="F110" s="153"/>
      <c r="G110" s="154"/>
    </row>
    <row r="111" spans="1:7" x14ac:dyDescent="0.2">
      <c r="A111" s="153"/>
      <c r="B111" s="153"/>
      <c r="C111" s="153"/>
      <c r="D111" s="153"/>
      <c r="E111" s="153"/>
      <c r="F111" s="153"/>
      <c r="G111" s="154"/>
    </row>
    <row r="112" spans="1:7" x14ac:dyDescent="0.2">
      <c r="A112" s="153"/>
      <c r="B112" s="153"/>
      <c r="C112" s="153"/>
      <c r="D112" s="153"/>
      <c r="E112" s="153"/>
      <c r="F112" s="153"/>
      <c r="G112" s="154"/>
    </row>
    <row r="113" spans="1:7" x14ac:dyDescent="0.2">
      <c r="A113" s="153"/>
      <c r="B113" s="153"/>
      <c r="C113" s="153"/>
      <c r="D113" s="153"/>
      <c r="E113" s="153"/>
      <c r="F113" s="153"/>
      <c r="G113" s="154"/>
    </row>
    <row r="114" spans="1:7" x14ac:dyDescent="0.2">
      <c r="A114" s="153"/>
      <c r="B114" s="153"/>
      <c r="C114" s="153"/>
      <c r="D114" s="153"/>
      <c r="E114" s="153"/>
      <c r="F114" s="153"/>
      <c r="G114" s="154"/>
    </row>
    <row r="115" spans="1:7" x14ac:dyDescent="0.2">
      <c r="A115" s="153"/>
      <c r="B115" s="153"/>
      <c r="C115" s="153"/>
      <c r="D115" s="153"/>
      <c r="E115" s="153"/>
      <c r="F115" s="153"/>
      <c r="G115" s="154"/>
    </row>
    <row r="116" spans="1:7" x14ac:dyDescent="0.2">
      <c r="A116" s="153"/>
      <c r="B116" s="153"/>
      <c r="C116" s="153"/>
      <c r="D116" s="153"/>
      <c r="E116" s="153"/>
      <c r="F116" s="153"/>
      <c r="G116" s="154"/>
    </row>
    <row r="117" spans="1:7" x14ac:dyDescent="0.2">
      <c r="A117" s="153"/>
      <c r="B117" s="153"/>
      <c r="C117" s="153"/>
      <c r="D117" s="153"/>
      <c r="E117" s="153"/>
      <c r="F117" s="153"/>
      <c r="G117" s="154"/>
    </row>
    <row r="118" spans="1:7" x14ac:dyDescent="0.2">
      <c r="A118" s="153"/>
      <c r="B118" s="153"/>
      <c r="C118" s="153"/>
      <c r="D118" s="153"/>
      <c r="E118" s="153"/>
      <c r="F118" s="153"/>
      <c r="G118" s="154"/>
    </row>
    <row r="119" spans="1:7" ht="15" thickBot="1" x14ac:dyDescent="0.25">
      <c r="A119" s="156"/>
      <c r="B119" s="156"/>
      <c r="C119" s="156"/>
      <c r="D119" s="156"/>
      <c r="E119" s="156"/>
      <c r="F119" s="156"/>
      <c r="G119" s="157"/>
    </row>
  </sheetData>
  <mergeCells count="12">
    <mergeCell ref="I87:J87"/>
    <mergeCell ref="I88:J88"/>
    <mergeCell ref="I89:J89"/>
    <mergeCell ref="I91:J91"/>
    <mergeCell ref="A95:G119"/>
    <mergeCell ref="I86:J86"/>
    <mergeCell ref="G15:K15"/>
    <mergeCell ref="G17:K17"/>
    <mergeCell ref="I79:J79"/>
    <mergeCell ref="I80:J80"/>
    <mergeCell ref="I84:J84"/>
    <mergeCell ref="I85:J85"/>
  </mergeCells>
  <dataValidations count="4">
    <dataValidation type="list" allowBlank="1" showInputMessage="1" showErrorMessage="1" sqref="D63:D65 C29:C65 C12:C13 C16:C27" xr:uid="{2AD5A3B5-3FA7-446A-95CC-E8ED8E2F40DF}">
      <formula1>Variables</formula1>
    </dataValidation>
    <dataValidation type="list" allowBlank="1" showInputMessage="1" showErrorMessage="1" sqref="F29:F63 F12:F13 F16:F18 F25:F27" xr:uid="{6E72D69C-7F8D-44EC-BDF9-60CB3BA0D850}">
      <formula1>"Fixed,Variable"</formula1>
    </dataValidation>
    <dataValidation type="list" allowBlank="1" showInputMessage="1" showErrorMessage="1" sqref="D31:E45" xr:uid="{6952CB4E-EB58-4816-BCDE-4EDE84E48076}">
      <formula1>INDIRECT(IFERROR(RIGHT($A31,LEN($A31)-FIND(" ",$A31)),$A31)&amp;"Subs")</formula1>
    </dataValidation>
    <dataValidation type="list" allowBlank="1" showInputMessage="1" showErrorMessage="1" sqref="D29:E30" xr:uid="{15B685E7-0546-4AC8-92A5-E33E5A575F75}">
      <formula1>INDIRECT(IFERROR(RIGHT(#REF!,LEN(#REF!)-FIND(" ",#REF!)),#REF!)&amp;"Subs")</formula1>
    </dataValidation>
  </dataValidations>
  <hyperlinks>
    <hyperlink ref="E3" location="'TITLE PAGE'!A1" display="Back to title page" xr:uid="{57EB289E-AD81-4E18-B900-CBDE9276D6FD}"/>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ABE6E-6A7F-4E17-A2E7-61D729B2A2B2}">
  <sheetPr codeName="Sheet27"/>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296</v>
      </c>
      <c r="C8" t="s">
        <v>297</v>
      </c>
      <c r="D8" s="27" t="s">
        <v>104</v>
      </c>
      <c r="E8" s="28"/>
      <c r="G8" s="29" t="s">
        <v>105</v>
      </c>
      <c r="H8" s="30"/>
      <c r="I8" s="31"/>
      <c r="J8" s="31"/>
      <c r="K8" s="31"/>
      <c r="L8" s="31"/>
      <c r="M8" s="31"/>
      <c r="N8" s="118">
        <f>'[4]EA Tables'!$G$43/1000000</f>
        <v>2.5618377040405363E-3</v>
      </c>
      <c r="O8" s="118">
        <f>'[4]EA Tables'!$G$43/1000000</f>
        <v>2.5618377040405363E-3</v>
      </c>
      <c r="P8" s="118">
        <f>'[4]EA Tables'!$G$43/1000000</f>
        <v>2.5618377040405363E-3</v>
      </c>
      <c r="Q8" s="118">
        <f>'[4]EA Tables'!$G$43/1000000</f>
        <v>2.5618377040405363E-3</v>
      </c>
      <c r="R8" s="118">
        <f>'[4]EA Tables'!$G$43/1000000</f>
        <v>2.5618377040405363E-3</v>
      </c>
      <c r="S8" s="118">
        <f>'[4]EA Tables'!$M$43/1000000</f>
        <v>2.4030865157518406E-3</v>
      </c>
      <c r="T8" s="118">
        <f>'[4]EA Tables'!$M$43/1000000</f>
        <v>2.4030865157518406E-3</v>
      </c>
      <c r="U8" s="118">
        <f>'[4]EA Tables'!$M$43/1000000</f>
        <v>2.4030865157518406E-3</v>
      </c>
      <c r="V8" s="118">
        <f>'[4]EA Tables'!$M$43/1000000</f>
        <v>2.4030865157518406E-3</v>
      </c>
      <c r="W8" s="118">
        <f>'[4]EA Tables'!$M$43/1000000</f>
        <v>2.4030865157518406E-3</v>
      </c>
      <c r="X8" s="118">
        <f>'[4]EA Tables'!$S$43/1000000</f>
        <v>4.3125982291549615E-3</v>
      </c>
      <c r="Y8" s="118">
        <f>'[4]EA Tables'!$S$43/1000000</f>
        <v>4.3125982291549615E-3</v>
      </c>
      <c r="Z8" s="118">
        <f>'[4]EA Tables'!$S$43/1000000</f>
        <v>4.3125982291549615E-3</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2.4752055111502769E-3</v>
      </c>
      <c r="O14" s="41">
        <f t="shared" ref="O14:BZ14" si="3">IF((O8+O9)*O11&lt;&gt;0,(O8+O9)*O11,"")</f>
        <v>2.4752055111502769E-3</v>
      </c>
      <c r="P14" s="41">
        <f t="shared" si="3"/>
        <v>2.4752055111502769E-3</v>
      </c>
      <c r="Q14" s="41">
        <f t="shared" si="3"/>
        <v>2.4752055111502769E-3</v>
      </c>
      <c r="R14" s="41">
        <f>IF((R8+R9)*R11&lt;&gt;0,(R8+R9)*R11,"")</f>
        <v>2.4752055111502769E-3</v>
      </c>
      <c r="S14" s="41">
        <f t="shared" si="3"/>
        <v>2.3218227205331794E-3</v>
      </c>
      <c r="T14" s="41">
        <f t="shared" si="3"/>
        <v>2.3218227205331794E-3</v>
      </c>
      <c r="U14" s="41">
        <f>IF((U8+U9)*U11&lt;&gt;0,(U8+U9)*U11,"")</f>
        <v>2.3218227205331794E-3</v>
      </c>
      <c r="V14" s="41">
        <f t="shared" si="3"/>
        <v>2.3218227205331794E-3</v>
      </c>
      <c r="W14" s="41">
        <f t="shared" si="3"/>
        <v>2.3218227205331794E-3</v>
      </c>
      <c r="X14" s="41">
        <f t="shared" si="3"/>
        <v>4.1667615740627649E-3</v>
      </c>
      <c r="Y14" s="41">
        <f t="shared" si="3"/>
        <v>4.1667615740627649E-3</v>
      </c>
      <c r="Z14" s="41">
        <f t="shared" si="3"/>
        <v>4.1667615740627649E-3</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3.6485425880605576E-2</v>
      </c>
      <c r="I15" s="164"/>
      <c r="J15" s="164"/>
      <c r="K15" s="164"/>
      <c r="L15" s="165"/>
    </row>
    <row r="16" spans="1:93" s="43" customFormat="1" ht="15.75" thickBot="1" x14ac:dyDescent="0.25">
      <c r="A16" s="44"/>
      <c r="B16" s="45"/>
      <c r="C16" s="45"/>
      <c r="D16" s="46"/>
      <c r="E16" s="45"/>
      <c r="F16" s="45"/>
      <c r="G16" s="45"/>
      <c r="H16" s="47">
        <f>H15</f>
        <v>3.6485425880605576E-2</v>
      </c>
      <c r="I16" s="48"/>
    </row>
    <row r="17" spans="1:93" s="43" customFormat="1" ht="15.75" thickBot="1" x14ac:dyDescent="0.25">
      <c r="A17" s="44"/>
      <c r="B17" s="45"/>
      <c r="C17" s="45"/>
      <c r="D17" s="46"/>
      <c r="E17" s="45"/>
      <c r="F17" s="45"/>
      <c r="G17" s="45"/>
      <c r="H17" s="163">
        <f>IF(SUM($M$14:$AL$14)&lt;&gt;0,SUM($M$14:$AL$14),"")</f>
        <v>3.6485425880605576E-2</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3.6485425880605576E-2</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D722B1A6-C095-407A-B9C0-B9F470AE939E}">
      <formula1>INDIRECT(IFERROR(RIGHT(#REF!,LEN(#REF!)-FIND(" ",#REF!)),#REF!)&amp;"Subs")</formula1>
    </dataValidation>
    <dataValidation type="list" allowBlank="1" showInputMessage="1" showErrorMessage="1" sqref="E31:F45" xr:uid="{988A56F5-86F0-4829-AF9C-68FC70DFAC6B}">
      <formula1>INDIRECT(IFERROR(RIGHT($B31,LEN($B31)-FIND(" ",$B31)),$B31)&amp;"Subs")</formula1>
    </dataValidation>
    <dataValidation type="list" allowBlank="1" showInputMessage="1" showErrorMessage="1" sqref="G29:G63 G12:G13 G16:G18 G25:G27" xr:uid="{BFF99E7F-ACBD-47B3-AB26-6FF34A7B0510}">
      <formula1>"Fixed,Variable"</formula1>
    </dataValidation>
    <dataValidation type="list" allowBlank="1" showInputMessage="1" showErrorMessage="1" sqref="E63:E65 D29:D65 D12:D13 D16:D27" xr:uid="{69D85A3A-1D7C-4BB2-B400-FE68BF0C8A2E}">
      <formula1>Variables</formula1>
    </dataValidation>
  </dataValidations>
  <hyperlinks>
    <hyperlink ref="F3" location="'TITLE PAGE'!A1" display="Back to title page" xr:uid="{7223E458-FBDC-4DF1-8999-AE7042936B23}"/>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60A1F-82B9-409D-B478-A9E98C34263B}">
  <sheetPr codeName="Sheet28"/>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75" thickBot="1" x14ac:dyDescent="0.25">
      <c r="A7" s="160" t="s">
        <v>99</v>
      </c>
      <c r="B7" s="18"/>
      <c r="C7" s="19"/>
      <c r="D7" s="19" t="s">
        <v>100</v>
      </c>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298</v>
      </c>
      <c r="C8" t="s">
        <v>299</v>
      </c>
      <c r="D8" s="27" t="s">
        <v>104</v>
      </c>
      <c r="E8" s="20"/>
      <c r="G8" s="29" t="s">
        <v>105</v>
      </c>
      <c r="H8" s="30"/>
      <c r="I8" s="31"/>
      <c r="J8" s="31"/>
      <c r="K8" s="31"/>
      <c r="L8" s="31"/>
      <c r="M8" s="31"/>
      <c r="N8" s="118">
        <f>'[4]EA Tables'!$G$44/1000000</f>
        <v>0.10654730691439859</v>
      </c>
      <c r="O8" s="118">
        <f>'[4]EA Tables'!$G$44/1000000</f>
        <v>0.10654730691439859</v>
      </c>
      <c r="P8" s="118">
        <f>'[4]EA Tables'!$G$44/1000000</f>
        <v>0.10654730691439859</v>
      </c>
      <c r="Q8" s="118">
        <f>'[4]EA Tables'!$G$44/1000000</f>
        <v>0.10654730691439859</v>
      </c>
      <c r="R8" s="118">
        <f>'[4]EA Tables'!$G$44/1000000</f>
        <v>0.10654730691439859</v>
      </c>
      <c r="S8" s="118">
        <f>'[4]EA Tables'!$M$44/1000000</f>
        <v>0.12770726418236081</v>
      </c>
      <c r="T8" s="118">
        <f>'[4]EA Tables'!$M$44/1000000</f>
        <v>0.12770726418236081</v>
      </c>
      <c r="U8" s="118">
        <f>'[4]EA Tables'!$M$44/1000000</f>
        <v>0.12770726418236081</v>
      </c>
      <c r="V8" s="118">
        <f>'[4]EA Tables'!$M$44/1000000</f>
        <v>0.12770726418236081</v>
      </c>
      <c r="W8" s="118">
        <f>'[4]EA Tables'!$M$44/1000000</f>
        <v>0.12770726418236081</v>
      </c>
      <c r="X8" s="118">
        <f>'[4]EA Tables'!$S$41/1000000</f>
        <v>0.12476083878140194</v>
      </c>
      <c r="Y8" s="118">
        <f>'[4]EA Tables'!$S$41/1000000</f>
        <v>0.12476083878140194</v>
      </c>
      <c r="Z8" s="118">
        <f>'[4]EA Tables'!$S$41/1000000</f>
        <v>0.12476083878140194</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0.10294425788830783</v>
      </c>
      <c r="O14" s="41">
        <f t="shared" ref="O14:BZ14" si="3">IF((O8+O9)*O11&lt;&gt;0,(O8+O9)*O11,"")</f>
        <v>0.10294425788830783</v>
      </c>
      <c r="P14" s="41">
        <f t="shared" si="3"/>
        <v>0.10294425788830783</v>
      </c>
      <c r="Q14" s="41">
        <f t="shared" si="3"/>
        <v>0.10294425788830783</v>
      </c>
      <c r="R14" s="41">
        <f>IF((R8+R9)*R11&lt;&gt;0,(R8+R9)*R11,"")</f>
        <v>0.10294425788830783</v>
      </c>
      <c r="S14" s="41">
        <f t="shared" si="3"/>
        <v>0.12338866104575924</v>
      </c>
      <c r="T14" s="41">
        <f t="shared" si="3"/>
        <v>0.12338866104575924</v>
      </c>
      <c r="U14" s="41">
        <f>IF((U8+U9)*U11&lt;&gt;0,(U8+U9)*U11,"")</f>
        <v>0.12338866104575924</v>
      </c>
      <c r="V14" s="41">
        <f t="shared" si="3"/>
        <v>0.12338866104575924</v>
      </c>
      <c r="W14" s="41">
        <f t="shared" si="3"/>
        <v>0.12338866104575924</v>
      </c>
      <c r="X14" s="41">
        <f t="shared" si="3"/>
        <v>0.12054187321874585</v>
      </c>
      <c r="Y14" s="41">
        <f t="shared" si="3"/>
        <v>0.12054187321874585</v>
      </c>
      <c r="Z14" s="41">
        <f t="shared" si="3"/>
        <v>0.12054187321874585</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1.4932902143265729</v>
      </c>
      <c r="I15" s="164"/>
      <c r="J15" s="164"/>
      <c r="K15" s="164"/>
      <c r="L15" s="165"/>
    </row>
    <row r="16" spans="1:93" s="43" customFormat="1" ht="15.75" thickBot="1" x14ac:dyDescent="0.25">
      <c r="A16" s="44"/>
      <c r="B16" s="45"/>
      <c r="C16" s="45"/>
      <c r="D16" s="46"/>
      <c r="E16" s="45"/>
      <c r="F16" s="45"/>
      <c r="G16" s="45"/>
      <c r="H16" s="47">
        <f>H15</f>
        <v>1.4932902143265729</v>
      </c>
      <c r="I16" s="48"/>
    </row>
    <row r="17" spans="1:93" s="43" customFormat="1" ht="15.75" thickBot="1" x14ac:dyDescent="0.25">
      <c r="A17" s="44"/>
      <c r="B17" s="45"/>
      <c r="C17" s="45"/>
      <c r="D17" s="46"/>
      <c r="E17" s="45"/>
      <c r="F17" s="45"/>
      <c r="G17" s="45"/>
      <c r="H17" s="163">
        <f>IF(SUM($M$14:$AL$14)&lt;&gt;0,SUM($M$14:$AL$14),"")</f>
        <v>1.4932902143265729</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1.4932902143265729</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598995D4-73C9-45E0-83E1-6B5BD63D3352}">
      <formula1>Variables</formula1>
    </dataValidation>
    <dataValidation type="list" allowBlank="1" showInputMessage="1" showErrorMessage="1" sqref="G29:G63 G12:G13 G16:G18 G25:G27" xr:uid="{73969F31-8E83-4598-BF62-D3D34FE009C4}">
      <formula1>"Fixed,Variable"</formula1>
    </dataValidation>
    <dataValidation type="list" allowBlank="1" showInputMessage="1" showErrorMessage="1" sqref="E31:F45" xr:uid="{D7332061-F544-4BE7-951A-B3C363EE7C86}">
      <formula1>INDIRECT(IFERROR(RIGHT($B31,LEN($B31)-FIND(" ",$B31)),$B31)&amp;"Subs")</formula1>
    </dataValidation>
    <dataValidation type="list" allowBlank="1" showInputMessage="1" showErrorMessage="1" sqref="E29:F30" xr:uid="{B43DD585-DD55-4366-9DEC-D870681E6140}">
      <formula1>INDIRECT(IFERROR(RIGHT(#REF!,LEN(#REF!)-FIND(" ",#REF!)),#REF!)&amp;"Subs")</formula1>
    </dataValidation>
  </dataValidations>
  <hyperlinks>
    <hyperlink ref="F3" location="'TITLE PAGE'!A1" display="Back to title page" xr:uid="{969ADF06-9054-4677-AD46-96E3065CAE6B}"/>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3C30E-112A-4033-AE97-10FF844F4D1D}">
  <dimension ref="A1:CO120"/>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211</v>
      </c>
      <c r="C8" t="s">
        <v>212</v>
      </c>
      <c r="D8" s="27" t="s">
        <v>104</v>
      </c>
      <c r="E8" s="28"/>
      <c r="F8" s="28"/>
      <c r="G8" s="29" t="s">
        <v>105</v>
      </c>
      <c r="H8" s="30"/>
      <c r="I8" s="31"/>
      <c r="J8" s="31"/>
      <c r="K8" s="31"/>
      <c r="L8" s="31"/>
      <c r="M8" s="32"/>
      <c r="N8" s="139">
        <f>('[1]2030 onwards to 2080'!$E$13/5/1000000)*'[1]2030 onwards to 2080'!$H$4</f>
        <v>1.6310912535729978E-2</v>
      </c>
      <c r="O8" s="139">
        <f>('[1]2030 onwards to 2080'!$E$13/5/1000000)*'[1]2030 onwards to 2080'!$H$4</f>
        <v>1.6310912535729978E-2</v>
      </c>
      <c r="P8" s="139">
        <f>('[1]2030 onwards to 2080'!$E$13/5/1000000)*'[1]2030 onwards to 2080'!$H$4</f>
        <v>1.6310912535729978E-2</v>
      </c>
      <c r="Q8" s="139">
        <f>('[1]2030 onwards to 2080'!$E$13/5/1000000)*'[1]2030 onwards to 2080'!$H$4</f>
        <v>1.6310912535729978E-2</v>
      </c>
      <c r="R8" s="139">
        <f>('[1]2030 onwards to 2080'!$E$13/5/1000000)*'[1]2030 onwards to 2080'!$H$4</f>
        <v>1.6310912535729978E-2</v>
      </c>
      <c r="S8" s="140">
        <f>('[1]2030 onwards to 2080'!$J$13/5/1000000)*'[1]2030 onwards to 2080'!$H$4</f>
        <v>1.4731431316916465E-2</v>
      </c>
      <c r="T8" s="140">
        <f>('[1]2030 onwards to 2080'!$J$13/5/1000000)*'[1]2030 onwards to 2080'!$H$4</f>
        <v>1.4731431316916465E-2</v>
      </c>
      <c r="U8" s="140">
        <f>('[1]2030 onwards to 2080'!$J$13/5/1000000)*'[1]2030 onwards to 2080'!$H$4</f>
        <v>1.4731431316916465E-2</v>
      </c>
      <c r="V8" s="140">
        <f>('[1]2030 onwards to 2080'!$J$13/5/1000000)*'[1]2030 onwards to 2080'!$H$4</f>
        <v>1.4731431316916465E-2</v>
      </c>
      <c r="W8" s="140">
        <f>('[1]2030 onwards to 2080'!$J$13/5/1000000)*'[1]2030 onwards to 2080'!$H$4</f>
        <v>1.4731431316916465E-2</v>
      </c>
      <c r="X8" s="141">
        <f>('[1]2030 onwards to 2080'!$P$13/5/1000000)*'[1]2030 onwards to 2080'!$H$4</f>
        <v>1.3736064336043729E-2</v>
      </c>
      <c r="Y8" s="141">
        <f>('[1]2030 onwards to 2080'!$P$13/5/1000000)*'[1]2030 onwards to 2080'!$H$4</f>
        <v>1.3736064336043729E-2</v>
      </c>
      <c r="Z8" s="141">
        <f>('[1]2030 onwards to 2080'!$P$13/5/1000000)*'[1]2030 onwards to 2080'!$H$4</f>
        <v>1.3736064336043729E-2</v>
      </c>
      <c r="AA8" s="141">
        <f>('[1]2030 onwards to 2080'!$P$13/5/1000000)*'[1]2030 onwards to 2080'!$H$4</f>
        <v>1.3736064336043729E-2</v>
      </c>
      <c r="AB8" s="141">
        <f>('[1]2030 onwards to 2080'!$P$13/5/1000000)*'[1]2030 onwards to 2080'!$H$4</f>
        <v>1.3736064336043729E-2</v>
      </c>
      <c r="AC8" s="141">
        <f>('[1]2030 onwards to 2080'!$V$13/5/1000000)*'[1]2030 onwards to 2080'!$H$4</f>
        <v>1.3006128550070392E-2</v>
      </c>
      <c r="AD8" s="141">
        <f>('[1]2030 onwards to 2080'!$V$13/5/1000000)*'[1]2030 onwards to 2080'!$H$4</f>
        <v>1.3006128550070392E-2</v>
      </c>
      <c r="AE8" s="141">
        <f>('[1]2030 onwards to 2080'!$V$13/5/1000000)*'[1]2030 onwards to 2080'!$H$4</f>
        <v>1.3006128550070392E-2</v>
      </c>
      <c r="AF8" s="141">
        <f>('[1]2030 onwards to 2080'!$V$13/5/1000000)*'[1]2030 onwards to 2080'!$H$4</f>
        <v>1.3006128550070392E-2</v>
      </c>
      <c r="AG8" s="141">
        <f>('[1]2030 onwards to 2080'!$V$13/5/1000000)*'[1]2030 onwards to 2080'!$H$4</f>
        <v>1.3006128550070392E-2</v>
      </c>
      <c r="AH8" s="141">
        <f>('[1]2030 onwards to 2080'!$AB$13/5/1000000)*'[1]2030 onwards to 2080'!$H$4</f>
        <v>1.2475266160271597E-2</v>
      </c>
      <c r="AI8" s="141">
        <f>('[1]2030 onwards to 2080'!$AB$13/5/1000000)*'[1]2030 onwards to 2080'!$H$4</f>
        <v>1.2475266160271597E-2</v>
      </c>
      <c r="AJ8" s="141">
        <f>('[1]2030 onwards to 2080'!$AB$13/5/1000000)*'[1]2030 onwards to 2080'!$H$4</f>
        <v>1.2475266160271597E-2</v>
      </c>
      <c r="AK8" s="141">
        <f>('[1]2030 onwards to 2080'!$AB$13/5/1000000)*'[1]2030 onwards to 2080'!$H$4</f>
        <v>1.2475266160271597E-2</v>
      </c>
      <c r="AL8" s="141">
        <f>('[1]2030 onwards to 2080'!$AB$13/5/1000000)*'[1]2030 onwards to 2080'!$H$4</f>
        <v>1.2475266160271597E-2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2"/>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2"/>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2"/>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2"/>
      <c r="N14" s="41">
        <f>IF((N8+N9)*N11&lt;&gt;0,(N8+N9)*N11,"")</f>
        <v>1.5759335783313989E-2</v>
      </c>
      <c r="O14" s="41">
        <f t="shared" ref="O14:BZ14" si="3">IF((O8+O9)*O11&lt;&gt;0,(O8+O9)*O11,"")</f>
        <v>1.5759335783313989E-2</v>
      </c>
      <c r="P14" s="41">
        <f t="shared" si="3"/>
        <v>1.5759335783313989E-2</v>
      </c>
      <c r="Q14" s="41">
        <f t="shared" si="3"/>
        <v>1.5759335783313989E-2</v>
      </c>
      <c r="R14" s="41">
        <f t="shared" si="3"/>
        <v>1.5759335783313989E-2</v>
      </c>
      <c r="S14" s="41">
        <f t="shared" si="3"/>
        <v>1.423326697286615E-2</v>
      </c>
      <c r="T14" s="41">
        <f t="shared" si="3"/>
        <v>1.423326697286615E-2</v>
      </c>
      <c r="U14" s="41">
        <f t="shared" si="3"/>
        <v>1.423326697286615E-2</v>
      </c>
      <c r="V14" s="41">
        <f t="shared" si="3"/>
        <v>1.423326697286615E-2</v>
      </c>
      <c r="W14" s="41">
        <f t="shared" si="3"/>
        <v>1.423326697286615E-2</v>
      </c>
      <c r="X14" s="41">
        <f t="shared" si="3"/>
        <v>1.3271559744969788E-2</v>
      </c>
      <c r="Y14" s="41">
        <f t="shared" si="3"/>
        <v>1.3271559744969788E-2</v>
      </c>
      <c r="Z14" s="41">
        <f t="shared" si="3"/>
        <v>1.3271559744969788E-2</v>
      </c>
      <c r="AA14" s="41">
        <f t="shared" si="3"/>
        <v>1.3271559744969788E-2</v>
      </c>
      <c r="AB14" s="41">
        <f>IF((AB8+AB9)*AB11&lt;&gt;0,(AB8+AB9)*AB11,"")</f>
        <v>1.3271559744969788E-2</v>
      </c>
      <c r="AC14" s="41">
        <f t="shared" si="3"/>
        <v>1.256630777784579E-2</v>
      </c>
      <c r="AD14" s="41">
        <f t="shared" si="3"/>
        <v>1.256630777784579E-2</v>
      </c>
      <c r="AE14" s="41">
        <f t="shared" si="3"/>
        <v>1.256630777784579E-2</v>
      </c>
      <c r="AF14" s="41">
        <f t="shared" si="3"/>
        <v>1.256630777784579E-2</v>
      </c>
      <c r="AG14" s="41">
        <f t="shared" si="3"/>
        <v>1.256630777784579E-2</v>
      </c>
      <c r="AH14" s="41">
        <f t="shared" si="3"/>
        <v>1.2053397256301061E-2</v>
      </c>
      <c r="AI14" s="41">
        <f t="shared" si="3"/>
        <v>1.2053397256301061E-2</v>
      </c>
      <c r="AJ14" s="41">
        <f t="shared" si="3"/>
        <v>1.2053397256301061E-2</v>
      </c>
      <c r="AK14" s="41">
        <f t="shared" si="3"/>
        <v>1.2053397256301061E-2</v>
      </c>
      <c r="AL14" s="41">
        <f t="shared" si="3"/>
        <v>1.2053397256301061E-2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0.33941933767648386</v>
      </c>
      <c r="I15" s="164"/>
      <c r="J15" s="164"/>
      <c r="K15" s="164"/>
      <c r="L15" s="165"/>
    </row>
    <row r="16" spans="1:93" s="43" customFormat="1" ht="15.75" thickBot="1" x14ac:dyDescent="0.25">
      <c r="A16" s="119"/>
      <c r="B16" s="45"/>
      <c r="C16" s="45"/>
      <c r="D16" s="46"/>
      <c r="E16" s="45"/>
      <c r="F16" s="45"/>
      <c r="G16" s="45"/>
      <c r="H16" s="120">
        <f>H15</f>
        <v>0.33941933767648386</v>
      </c>
      <c r="I16" s="120"/>
      <c r="J16" s="120"/>
      <c r="K16" s="120"/>
      <c r="L16" s="120"/>
    </row>
    <row r="17" spans="1:93" s="43" customFormat="1" ht="16.5" customHeight="1" thickBot="1" x14ac:dyDescent="0.3">
      <c r="A17" s="119"/>
      <c r="B17" s="45"/>
      <c r="C17" s="45"/>
      <c r="D17" s="46"/>
      <c r="E17" s="45"/>
      <c r="F17" s="45"/>
      <c r="G17" s="45"/>
      <c r="H17" s="163">
        <f>IF(SUM($M$14:$AL$14)&lt;&gt;0,SUM($M$14:$AL$14),"")</f>
        <v>0.33941933767648386</v>
      </c>
      <c r="I17" s="164"/>
      <c r="J17" s="164"/>
      <c r="K17" s="164"/>
      <c r="L17" s="165"/>
      <c r="M17" s="133" t="s">
        <v>115</v>
      </c>
    </row>
    <row r="18" spans="1:93" s="43" customFormat="1" ht="16.5" customHeight="1" thickBot="1" x14ac:dyDescent="0.3">
      <c r="A18" s="119"/>
      <c r="B18" s="45"/>
      <c r="C18" s="45"/>
      <c r="D18" s="46"/>
      <c r="E18" s="45"/>
      <c r="F18" s="45"/>
      <c r="G18" s="45"/>
      <c r="H18" s="120"/>
      <c r="I18" s="120"/>
      <c r="J18" s="120"/>
      <c r="K18" s="120"/>
      <c r="L18" s="120"/>
      <c r="M18" s="133"/>
    </row>
    <row r="19" spans="1:93" s="43" customFormat="1" ht="18" x14ac:dyDescent="0.25">
      <c r="A19" s="119"/>
      <c r="B19" s="45"/>
      <c r="C19" s="45"/>
      <c r="D19" s="46"/>
      <c r="E19" s="121" t="s">
        <v>116</v>
      </c>
      <c r="F19" s="2"/>
      <c r="G19" s="2"/>
      <c r="H19" s="120">
        <f>H17</f>
        <v>0.33941933767648386</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19"/>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119"/>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119"/>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119"/>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119"/>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119"/>
      <c r="B25" s="45"/>
      <c r="C25" s="45"/>
      <c r="D25" s="46"/>
      <c r="E25" s="45"/>
      <c r="F25" s="45"/>
      <c r="G25" s="45"/>
      <c r="H25" s="120"/>
      <c r="I25" s="120"/>
      <c r="J25" s="120"/>
      <c r="K25" s="120"/>
      <c r="L25" s="120"/>
    </row>
    <row r="26" spans="1:93" s="43" customFormat="1" ht="15" x14ac:dyDescent="0.2">
      <c r="A26" s="119"/>
      <c r="B26" s="45"/>
      <c r="C26" s="45"/>
      <c r="D26" s="46"/>
      <c r="E26" s="45"/>
      <c r="F26" s="45"/>
      <c r="G26" s="45"/>
      <c r="H26" s="120"/>
      <c r="I26" s="120"/>
      <c r="J26" s="120"/>
      <c r="K26" s="120"/>
      <c r="L26" s="120"/>
    </row>
    <row r="27" spans="1:93" s="43" customFormat="1" ht="15.75" thickBot="1" x14ac:dyDescent="0.25">
      <c r="A27" s="44"/>
      <c r="B27" s="45"/>
      <c r="C27" s="45"/>
      <c r="D27" s="46"/>
      <c r="E27" s="45"/>
      <c r="F27" s="45"/>
      <c r="G27" s="45"/>
      <c r="H27" s="47"/>
      <c r="I27" s="48"/>
    </row>
    <row r="28" spans="1:93" ht="15.75" thickBot="1" x14ac:dyDescent="0.25">
      <c r="A28" s="166" t="s">
        <v>124</v>
      </c>
      <c r="B28" s="167"/>
      <c r="C28" s="49"/>
      <c r="D28" s="50"/>
      <c r="E28" s="49"/>
      <c r="F28" s="49"/>
      <c r="G28" s="49"/>
      <c r="H28" s="51"/>
      <c r="I28" s="52"/>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ht="129.75" thickBot="1" x14ac:dyDescent="0.25">
      <c r="A29" s="54" t="s">
        <v>6</v>
      </c>
      <c r="B29" s="55" t="s">
        <v>7</v>
      </c>
      <c r="C29" s="56" t="s">
        <v>8</v>
      </c>
      <c r="D29" s="56" t="s">
        <v>9</v>
      </c>
      <c r="E29" s="56" t="s">
        <v>10</v>
      </c>
      <c r="F29" s="56" t="s">
        <v>11</v>
      </c>
      <c r="G29" s="57"/>
      <c r="H29" s="58" t="s">
        <v>13</v>
      </c>
      <c r="I29" s="59" t="s">
        <v>14</v>
      </c>
      <c r="J29" s="59" t="s">
        <v>15</v>
      </c>
      <c r="K29" s="59" t="s">
        <v>16</v>
      </c>
      <c r="L29" s="59" t="s">
        <v>17</v>
      </c>
      <c r="M29" s="59" t="s">
        <v>18</v>
      </c>
      <c r="N29" s="59" t="s">
        <v>19</v>
      </c>
      <c r="O29" s="59" t="s">
        <v>20</v>
      </c>
      <c r="P29" s="59" t="s">
        <v>21</v>
      </c>
      <c r="Q29" s="59" t="s">
        <v>22</v>
      </c>
      <c r="R29" s="59" t="s">
        <v>23</v>
      </c>
      <c r="S29" s="59" t="s">
        <v>24</v>
      </c>
      <c r="T29" s="59" t="s">
        <v>25</v>
      </c>
      <c r="U29" s="59" t="s">
        <v>26</v>
      </c>
      <c r="V29" s="59" t="s">
        <v>27</v>
      </c>
      <c r="W29" s="59" t="s">
        <v>28</v>
      </c>
      <c r="X29" s="59" t="s">
        <v>29</v>
      </c>
      <c r="Y29" s="59" t="s">
        <v>30</v>
      </c>
      <c r="Z29" s="59" t="s">
        <v>31</v>
      </c>
      <c r="AA29" s="59" t="s">
        <v>32</v>
      </c>
      <c r="AB29" s="59" t="s">
        <v>33</v>
      </c>
      <c r="AC29" s="59" t="s">
        <v>34</v>
      </c>
      <c r="AD29" s="59" t="s">
        <v>35</v>
      </c>
      <c r="AE29" s="59" t="s">
        <v>36</v>
      </c>
      <c r="AF29" s="59" t="s">
        <v>37</v>
      </c>
      <c r="AG29" s="59" t="s">
        <v>38</v>
      </c>
      <c r="AH29" s="59" t="s">
        <v>39</v>
      </c>
      <c r="AI29" s="59" t="s">
        <v>40</v>
      </c>
      <c r="AJ29" s="59" t="s">
        <v>41</v>
      </c>
      <c r="AK29" s="59" t="s">
        <v>42</v>
      </c>
      <c r="AL29" s="59" t="s">
        <v>43</v>
      </c>
      <c r="AM29" s="59" t="s">
        <v>44</v>
      </c>
      <c r="AN29" s="59" t="s">
        <v>45</v>
      </c>
      <c r="AO29" s="59" t="s">
        <v>46</v>
      </c>
      <c r="AP29" s="59" t="s">
        <v>47</v>
      </c>
      <c r="AQ29" s="59" t="s">
        <v>48</v>
      </c>
      <c r="AR29" s="59" t="s">
        <v>49</v>
      </c>
      <c r="AS29" s="59" t="s">
        <v>50</v>
      </c>
      <c r="AT29" s="59" t="s">
        <v>51</v>
      </c>
      <c r="AU29" s="59" t="s">
        <v>52</v>
      </c>
      <c r="AV29" s="59" t="s">
        <v>53</v>
      </c>
      <c r="AW29" s="59" t="s">
        <v>54</v>
      </c>
      <c r="AX29" s="59" t="s">
        <v>55</v>
      </c>
      <c r="AY29" s="59" t="s">
        <v>56</v>
      </c>
      <c r="AZ29" s="59" t="s">
        <v>57</v>
      </c>
      <c r="BA29" s="59" t="s">
        <v>58</v>
      </c>
      <c r="BB29" s="59" t="s">
        <v>59</v>
      </c>
      <c r="BC29" s="59" t="s">
        <v>60</v>
      </c>
      <c r="BD29" s="59" t="s">
        <v>61</v>
      </c>
      <c r="BE29" s="59" t="s">
        <v>62</v>
      </c>
      <c r="BF29" s="59" t="s">
        <v>63</v>
      </c>
      <c r="BG29" s="59" t="s">
        <v>64</v>
      </c>
      <c r="BH29" s="59" t="s">
        <v>65</v>
      </c>
      <c r="BI29" s="59" t="s">
        <v>66</v>
      </c>
      <c r="BJ29" s="59" t="s">
        <v>67</v>
      </c>
      <c r="BK29" s="59" t="s">
        <v>68</v>
      </c>
      <c r="BL29" s="59" t="s">
        <v>69</v>
      </c>
      <c r="BM29" s="59" t="s">
        <v>70</v>
      </c>
      <c r="BN29" s="59" t="s">
        <v>71</v>
      </c>
      <c r="BO29" s="59" t="s">
        <v>72</v>
      </c>
      <c r="BP29" s="59" t="s">
        <v>73</v>
      </c>
      <c r="BQ29" s="59" t="s">
        <v>74</v>
      </c>
      <c r="BR29" s="59" t="s">
        <v>75</v>
      </c>
      <c r="BS29" s="59" t="s">
        <v>76</v>
      </c>
      <c r="BT29" s="59" t="s">
        <v>77</v>
      </c>
      <c r="BU29" s="59" t="s">
        <v>78</v>
      </c>
      <c r="BV29" s="59" t="s">
        <v>79</v>
      </c>
      <c r="BW29" s="59" t="s">
        <v>80</v>
      </c>
      <c r="BX29" s="59" t="s">
        <v>81</v>
      </c>
      <c r="BY29" s="59" t="s">
        <v>82</v>
      </c>
      <c r="BZ29" s="59" t="s">
        <v>83</v>
      </c>
      <c r="CA29" s="59" t="s">
        <v>84</v>
      </c>
      <c r="CB29" s="59" t="s">
        <v>85</v>
      </c>
      <c r="CC29" s="59" t="s">
        <v>86</v>
      </c>
      <c r="CD29" s="59" t="s">
        <v>87</v>
      </c>
      <c r="CE29" s="59" t="s">
        <v>88</v>
      </c>
      <c r="CF29" s="59" t="s">
        <v>89</v>
      </c>
      <c r="CG29" s="59" t="s">
        <v>90</v>
      </c>
      <c r="CH29" s="59" t="s">
        <v>91</v>
      </c>
      <c r="CI29" s="59" t="s">
        <v>92</v>
      </c>
      <c r="CJ29" s="59" t="s">
        <v>93</v>
      </c>
      <c r="CK29" s="59" t="s">
        <v>94</v>
      </c>
      <c r="CL29" s="59" t="s">
        <v>95</v>
      </c>
      <c r="CM29" s="59" t="s">
        <v>96</v>
      </c>
      <c r="CN29" s="59" t="s">
        <v>97</v>
      </c>
      <c r="CO29" s="60" t="s">
        <v>98</v>
      </c>
    </row>
    <row r="30" spans="1:93" ht="15" x14ac:dyDescent="0.2">
      <c r="A30" s="160" t="s">
        <v>125</v>
      </c>
      <c r="B30" s="61"/>
      <c r="C30" s="19"/>
      <c r="D30" s="19" t="s">
        <v>104</v>
      </c>
      <c r="E30" s="21" t="s">
        <v>126</v>
      </c>
      <c r="F30" s="21"/>
      <c r="G30" s="19" t="s">
        <v>111</v>
      </c>
      <c r="H30" s="62"/>
      <c r="I30" s="63"/>
      <c r="J30" s="22"/>
      <c r="K30" s="23"/>
      <c r="L30" s="23"/>
      <c r="M30" s="23"/>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5"/>
    </row>
    <row r="31" spans="1:93" ht="15" x14ac:dyDescent="0.2">
      <c r="A31" s="168"/>
      <c r="B31" s="64"/>
      <c r="C31" s="27"/>
      <c r="D31" s="27" t="s">
        <v>104</v>
      </c>
      <c r="E31" s="29" t="s">
        <v>126</v>
      </c>
      <c r="F31" s="29"/>
      <c r="G31" s="27" t="s">
        <v>127</v>
      </c>
      <c r="H31" s="65"/>
      <c r="I31" s="66"/>
      <c r="J31" s="30"/>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128</v>
      </c>
      <c r="F32" s="27"/>
      <c r="G32" s="27" t="s">
        <v>111</v>
      </c>
      <c r="H32" s="67"/>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129</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130</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131</v>
      </c>
      <c r="F35" s="27"/>
      <c r="G35" s="27" t="s">
        <v>111</v>
      </c>
      <c r="H35" s="65"/>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132</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133</v>
      </c>
      <c r="F37" s="27"/>
      <c r="G37" s="27" t="s">
        <v>111</v>
      </c>
      <c r="H37" s="65"/>
      <c r="I37" s="68"/>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134</v>
      </c>
      <c r="F38" s="27"/>
      <c r="G38" s="27" t="s">
        <v>111</v>
      </c>
      <c r="H38" s="67"/>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68"/>
      <c r="B39" s="64"/>
      <c r="C39" s="27"/>
      <c r="D39" s="27" t="s">
        <v>109</v>
      </c>
      <c r="E39" s="27" t="s">
        <v>135</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136</v>
      </c>
      <c r="F40" s="27"/>
      <c r="G40" s="27" t="s">
        <v>111</v>
      </c>
      <c r="H40" s="69"/>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137</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138</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68"/>
      <c r="B43" s="64"/>
      <c r="C43" s="27"/>
      <c r="D43" s="27" t="s">
        <v>109</v>
      </c>
      <c r="E43" s="27" t="s">
        <v>139</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ht="28.5" x14ac:dyDescent="0.2">
      <c r="A44" s="168"/>
      <c r="B44" s="64"/>
      <c r="C44" s="27"/>
      <c r="D44" s="27" t="s">
        <v>109</v>
      </c>
      <c r="E44" s="27" t="s">
        <v>140</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141</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142</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143</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144</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145</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146</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147</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148</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149</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150</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151</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152</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153</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154</v>
      </c>
      <c r="F58" s="27"/>
      <c r="G58" s="27" t="s">
        <v>111</v>
      </c>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155</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156</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157</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158</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109</v>
      </c>
      <c r="E63" s="27" t="s">
        <v>159</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64"/>
      <c r="C64" s="27"/>
      <c r="D64" s="27" t="s">
        <v>160</v>
      </c>
      <c r="E64" s="27"/>
      <c r="F64" s="27"/>
      <c r="G64" s="27"/>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68"/>
      <c r="B65" s="70"/>
      <c r="C65" s="32"/>
      <c r="D65" s="27" t="s">
        <v>161</v>
      </c>
      <c r="E65" s="27"/>
      <c r="F65" s="32"/>
      <c r="G65" s="32"/>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ht="15" thickBot="1" x14ac:dyDescent="0.25">
      <c r="A66" s="169"/>
      <c r="B66" s="71"/>
      <c r="C66" s="72"/>
      <c r="D66" s="73" t="s">
        <v>162</v>
      </c>
      <c r="E66" s="73"/>
      <c r="F66" s="72"/>
      <c r="G66" s="72"/>
      <c r="H66" s="74"/>
      <c r="I66" s="74"/>
      <c r="J66" s="74"/>
      <c r="K66" s="74"/>
      <c r="L66" s="74"/>
      <c r="M66" s="74"/>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42"/>
    </row>
    <row r="68" spans="1:93" ht="15" thickBot="1" x14ac:dyDescent="0.25"/>
    <row r="69" spans="1:93" ht="15" thickBot="1" x14ac:dyDescent="0.25">
      <c r="A69" s="75" t="s">
        <v>1</v>
      </c>
      <c r="B69" s="4" t="e">
        <f>#REF!</f>
        <v>#REF!</v>
      </c>
      <c r="C69" s="75" t="s">
        <v>3</v>
      </c>
      <c r="D69" s="76"/>
    </row>
    <row r="70" spans="1:93" ht="15" thickBot="1" x14ac:dyDescent="0.25">
      <c r="A70" s="9"/>
      <c r="B70" s="9"/>
      <c r="C70" s="9"/>
      <c r="D70" s="9"/>
    </row>
    <row r="71" spans="1:93" ht="15.75" thickBot="1" x14ac:dyDescent="0.25">
      <c r="A71" s="158" t="s">
        <v>163</v>
      </c>
      <c r="B71" s="159"/>
      <c r="C71" s="77" t="s">
        <v>164</v>
      </c>
      <c r="D71" s="77" t="s">
        <v>164</v>
      </c>
      <c r="E71" s="78"/>
      <c r="F71" s="78"/>
      <c r="G71" s="78"/>
      <c r="H71" s="78"/>
      <c r="I71" s="78"/>
      <c r="J71" s="78"/>
      <c r="K71" s="79"/>
      <c r="L71" s="78"/>
    </row>
    <row r="72" spans="1:93" x14ac:dyDescent="0.2">
      <c r="A72" s="80" t="s">
        <v>165</v>
      </c>
      <c r="B72" s="81"/>
      <c r="C72" s="82"/>
      <c r="D72" s="43"/>
      <c r="E72" s="78"/>
      <c r="F72" s="78"/>
      <c r="G72" s="78"/>
      <c r="H72" s="78"/>
      <c r="I72" s="78"/>
      <c r="J72" s="78"/>
      <c r="K72" s="79"/>
      <c r="L72" s="78"/>
    </row>
    <row r="73" spans="1:93" x14ac:dyDescent="0.2">
      <c r="A73" s="83" t="s">
        <v>166</v>
      </c>
      <c r="B73" s="78" t="s">
        <v>167</v>
      </c>
      <c r="C73" s="84">
        <f>3.5%</f>
        <v>3.5000000000000003E-2</v>
      </c>
      <c r="D73" s="43"/>
      <c r="E73" s="78"/>
      <c r="F73" s="78"/>
      <c r="G73" s="78"/>
      <c r="H73" s="78"/>
      <c r="I73" s="78"/>
      <c r="J73" s="78"/>
      <c r="K73" s="79"/>
      <c r="L73" s="78"/>
    </row>
    <row r="74" spans="1:93" x14ac:dyDescent="0.2">
      <c r="A74" s="83" t="s">
        <v>168</v>
      </c>
      <c r="B74" s="78" t="s">
        <v>122</v>
      </c>
      <c r="C74" s="84">
        <v>2.92E-2</v>
      </c>
      <c r="D74" s="43"/>
      <c r="E74" s="78"/>
      <c r="F74" s="78"/>
      <c r="G74" s="78"/>
      <c r="H74" s="78"/>
      <c r="I74" s="78"/>
      <c r="J74" s="78"/>
      <c r="K74" s="79"/>
      <c r="L74" s="78"/>
    </row>
    <row r="75" spans="1:93" x14ac:dyDescent="0.2">
      <c r="A75" s="83" t="s">
        <v>169</v>
      </c>
      <c r="B75" s="78" t="s">
        <v>170</v>
      </c>
      <c r="C75" s="85">
        <v>5</v>
      </c>
      <c r="D75" s="43"/>
      <c r="E75" s="78"/>
      <c r="F75" s="78"/>
      <c r="G75" s="78"/>
      <c r="H75" s="78"/>
      <c r="I75" s="78"/>
      <c r="J75" s="78"/>
      <c r="K75" s="79"/>
      <c r="L75" s="78"/>
    </row>
    <row r="76" spans="1:93" x14ac:dyDescent="0.2">
      <c r="A76" s="83" t="s">
        <v>171</v>
      </c>
      <c r="B76" s="78" t="s">
        <v>172</v>
      </c>
      <c r="C76" s="86">
        <v>1000</v>
      </c>
      <c r="D76" s="43"/>
      <c r="E76" s="78"/>
      <c r="F76" s="78"/>
      <c r="G76" s="78"/>
      <c r="H76" s="78"/>
      <c r="I76" s="78"/>
      <c r="J76" s="78"/>
      <c r="K76" s="79"/>
      <c r="L76" s="78"/>
    </row>
    <row r="77" spans="1:93" x14ac:dyDescent="0.2">
      <c r="A77" s="87" t="s">
        <v>173</v>
      </c>
      <c r="B77" s="88" t="s">
        <v>174</v>
      </c>
      <c r="C77" s="89">
        <f>1/C75</f>
        <v>0.2</v>
      </c>
      <c r="D77" s="43"/>
      <c r="E77" s="78"/>
      <c r="F77" s="78"/>
      <c r="G77" s="78"/>
      <c r="H77" s="78"/>
      <c r="I77" s="78"/>
      <c r="J77" s="78"/>
      <c r="K77" s="79"/>
      <c r="L77" s="78"/>
    </row>
    <row r="78" spans="1:93" x14ac:dyDescent="0.2">
      <c r="A78" s="79"/>
      <c r="B78" s="78"/>
      <c r="C78" s="78"/>
      <c r="D78" s="78"/>
      <c r="E78" s="78"/>
      <c r="F78" s="78"/>
      <c r="G78" s="78"/>
      <c r="H78" s="78"/>
      <c r="I78" s="78"/>
      <c r="J78" s="78"/>
      <c r="K78" s="79"/>
      <c r="L78" s="78"/>
    </row>
    <row r="79" spans="1:93" ht="15" thickBot="1" x14ac:dyDescent="0.25">
      <c r="A79" s="79"/>
      <c r="B79" s="78"/>
      <c r="C79" s="78"/>
      <c r="D79" s="90">
        <v>1</v>
      </c>
      <c r="E79" s="90">
        <v>2</v>
      </c>
      <c r="F79" s="90">
        <v>3</v>
      </c>
      <c r="G79" s="90">
        <v>4</v>
      </c>
      <c r="H79" s="90">
        <v>5</v>
      </c>
      <c r="J79" s="78"/>
      <c r="K79" s="79"/>
      <c r="L79" s="78"/>
    </row>
    <row r="80" spans="1:93" x14ac:dyDescent="0.2">
      <c r="A80" s="91"/>
      <c r="B80" s="92"/>
      <c r="C80" s="92"/>
      <c r="D80" s="93" t="s">
        <v>175</v>
      </c>
      <c r="E80" s="93" t="s">
        <v>176</v>
      </c>
      <c r="F80" s="93" t="s">
        <v>177</v>
      </c>
      <c r="G80" s="93" t="s">
        <v>178</v>
      </c>
      <c r="H80" s="94" t="s">
        <v>179</v>
      </c>
      <c r="I80" s="78"/>
      <c r="J80" s="170" t="s">
        <v>180</v>
      </c>
      <c r="K80" s="171"/>
      <c r="L80" s="78"/>
    </row>
    <row r="81" spans="1:12" ht="15" thickBot="1" x14ac:dyDescent="0.25">
      <c r="A81" s="95" t="s">
        <v>181</v>
      </c>
      <c r="B81" s="96" t="s">
        <v>108</v>
      </c>
      <c r="C81" s="96"/>
      <c r="D81" s="97">
        <f>1/((1+$C$73)^(D79))</f>
        <v>0.96618357487922713</v>
      </c>
      <c r="E81" s="97">
        <f t="shared" ref="E81:H81" si="15">1/((1+$C$73)^(E79))</f>
        <v>0.93351070036640305</v>
      </c>
      <c r="F81" s="97">
        <f t="shared" si="15"/>
        <v>0.90194270566802237</v>
      </c>
      <c r="G81" s="97">
        <f t="shared" si="15"/>
        <v>0.87144222769857238</v>
      </c>
      <c r="H81" s="97">
        <f t="shared" si="15"/>
        <v>0.84197316685852419</v>
      </c>
      <c r="I81" s="78"/>
      <c r="J81" s="172" t="s">
        <v>182</v>
      </c>
      <c r="K81" s="173"/>
      <c r="L81" s="78"/>
    </row>
    <row r="82" spans="1:12" ht="15" thickBot="1" x14ac:dyDescent="0.25">
      <c r="A82" s="79"/>
      <c r="B82" s="78"/>
      <c r="C82" s="78"/>
      <c r="D82" s="78"/>
      <c r="E82" s="78"/>
      <c r="F82" s="78"/>
      <c r="G82" s="78"/>
      <c r="H82" s="78"/>
      <c r="I82" s="78"/>
      <c r="J82" s="98"/>
      <c r="K82" s="99"/>
      <c r="L82" s="78"/>
    </row>
    <row r="83" spans="1:12" x14ac:dyDescent="0.2">
      <c r="A83" s="100" t="s">
        <v>183</v>
      </c>
      <c r="B83" s="101"/>
      <c r="C83" s="101"/>
      <c r="D83" s="102"/>
      <c r="E83" s="102"/>
      <c r="F83" s="102"/>
      <c r="G83" s="102"/>
      <c r="H83" s="103"/>
      <c r="I83" s="78"/>
      <c r="J83" s="98"/>
      <c r="K83" s="99"/>
      <c r="L83" s="78"/>
    </row>
    <row r="84" spans="1:12" x14ac:dyDescent="0.2">
      <c r="A84" s="104"/>
      <c r="B84" s="105"/>
      <c r="C84" s="106" t="s">
        <v>184</v>
      </c>
      <c r="D84" s="107" t="s">
        <v>175</v>
      </c>
      <c r="E84" s="107" t="s">
        <v>176</v>
      </c>
      <c r="F84" s="107" t="s">
        <v>177</v>
      </c>
      <c r="G84" s="107" t="s">
        <v>178</v>
      </c>
      <c r="H84" s="108" t="s">
        <v>179</v>
      </c>
      <c r="I84" s="78"/>
      <c r="J84" s="98"/>
      <c r="K84" s="99"/>
      <c r="L84" s="78"/>
    </row>
    <row r="85" spans="1:12" x14ac:dyDescent="0.2">
      <c r="A85" s="98" t="s">
        <v>185</v>
      </c>
      <c r="B85" s="78" t="s">
        <v>117</v>
      </c>
      <c r="C85" s="109" t="s">
        <v>186</v>
      </c>
      <c r="D85" s="110">
        <f>C76</f>
        <v>1000</v>
      </c>
      <c r="E85" s="110">
        <f>D87</f>
        <v>800</v>
      </c>
      <c r="F85" s="110">
        <f>E87</f>
        <v>600</v>
      </c>
      <c r="G85" s="110">
        <f>F87</f>
        <v>400</v>
      </c>
      <c r="H85" s="111">
        <f>G87</f>
        <v>200</v>
      </c>
      <c r="I85" s="78"/>
      <c r="J85" s="174" t="s">
        <v>187</v>
      </c>
      <c r="K85" s="175"/>
      <c r="L85" s="78"/>
    </row>
    <row r="86" spans="1:12" x14ac:dyDescent="0.2">
      <c r="A86" s="98" t="s">
        <v>188</v>
      </c>
      <c r="B86" s="78" t="s">
        <v>119</v>
      </c>
      <c r="C86" s="109" t="s">
        <v>186</v>
      </c>
      <c r="D86" s="110">
        <f>$D$85*$C$77</f>
        <v>200</v>
      </c>
      <c r="E86" s="110">
        <f>$D$85*$C$77</f>
        <v>200</v>
      </c>
      <c r="F86" s="110">
        <f>$D$85*$C$77</f>
        <v>200</v>
      </c>
      <c r="G86" s="110">
        <f>$D$85*$C$77</f>
        <v>200</v>
      </c>
      <c r="H86" s="111">
        <f>$D$85*$C$77</f>
        <v>200</v>
      </c>
      <c r="I86" s="78"/>
      <c r="J86" s="176" t="s">
        <v>189</v>
      </c>
      <c r="K86" s="177"/>
      <c r="L86" s="78"/>
    </row>
    <row r="87" spans="1:12" x14ac:dyDescent="0.2">
      <c r="A87" s="98" t="s">
        <v>190</v>
      </c>
      <c r="B87" s="78" t="s">
        <v>120</v>
      </c>
      <c r="C87" s="109" t="s">
        <v>186</v>
      </c>
      <c r="D87" s="110">
        <f>D85-D86</f>
        <v>800</v>
      </c>
      <c r="E87" s="110">
        <f>E85-E86</f>
        <v>600</v>
      </c>
      <c r="F87" s="110">
        <f>F85-F86</f>
        <v>400</v>
      </c>
      <c r="G87" s="110">
        <f>G85-G86</f>
        <v>200</v>
      </c>
      <c r="H87" s="111">
        <f>H85-H86</f>
        <v>0</v>
      </c>
      <c r="I87" s="78"/>
      <c r="J87" s="145" t="s">
        <v>191</v>
      </c>
      <c r="K87" s="146"/>
      <c r="L87" s="78"/>
    </row>
    <row r="88" spans="1:12" x14ac:dyDescent="0.2">
      <c r="A88" s="98" t="s">
        <v>192</v>
      </c>
      <c r="B88" s="78" t="s">
        <v>121</v>
      </c>
      <c r="C88" s="109" t="s">
        <v>186</v>
      </c>
      <c r="D88" s="110">
        <f>AVERAGE(D85,D87)</f>
        <v>900</v>
      </c>
      <c r="E88" s="110">
        <f>AVERAGE(E85,E87)</f>
        <v>700</v>
      </c>
      <c r="F88" s="110">
        <f>AVERAGE(F85,F87)</f>
        <v>500</v>
      </c>
      <c r="G88" s="110">
        <f>AVERAGE(G85,G87)</f>
        <v>300</v>
      </c>
      <c r="H88" s="111">
        <f>AVERAGE(H85,H87)</f>
        <v>100</v>
      </c>
      <c r="I88" s="78"/>
      <c r="J88" s="145" t="s">
        <v>193</v>
      </c>
      <c r="K88" s="146"/>
      <c r="L88" s="78"/>
    </row>
    <row r="89" spans="1:12" x14ac:dyDescent="0.2">
      <c r="A89" s="98" t="s">
        <v>194</v>
      </c>
      <c r="B89" s="78" t="s">
        <v>106</v>
      </c>
      <c r="C89" s="109" t="s">
        <v>186</v>
      </c>
      <c r="D89" s="110">
        <f>(D88*($C$74))+D86</f>
        <v>226.28</v>
      </c>
      <c r="E89" s="110">
        <f>(E88*($C$74))+E86</f>
        <v>220.44</v>
      </c>
      <c r="F89" s="110">
        <f>(F88*($C$74))+F86</f>
        <v>214.6</v>
      </c>
      <c r="G89" s="110">
        <f>(G88*($C$74))+G86</f>
        <v>208.76</v>
      </c>
      <c r="H89" s="111">
        <f>(H88*($C$74))+H86</f>
        <v>202.92</v>
      </c>
      <c r="I89" s="78"/>
      <c r="J89" s="147" t="s">
        <v>195</v>
      </c>
      <c r="K89" s="148"/>
      <c r="L89" s="78"/>
    </row>
    <row r="90" spans="1:12" x14ac:dyDescent="0.2">
      <c r="A90" s="98" t="s">
        <v>196</v>
      </c>
      <c r="B90" s="78" t="s">
        <v>197</v>
      </c>
      <c r="C90" s="109" t="s">
        <v>186</v>
      </c>
      <c r="D90" s="110">
        <f>D89*D81</f>
        <v>218.62801932367151</v>
      </c>
      <c r="E90" s="110">
        <f>E89*E81</f>
        <v>205.78309878876988</v>
      </c>
      <c r="F90" s="110">
        <f>F89*F81</f>
        <v>193.55690463635759</v>
      </c>
      <c r="G90" s="110">
        <f>G89*G81</f>
        <v>181.92227945435397</v>
      </c>
      <c r="H90" s="111">
        <f>H89*H81</f>
        <v>170.85319501893173</v>
      </c>
      <c r="I90" s="78"/>
      <c r="J90" s="147" t="s">
        <v>198</v>
      </c>
      <c r="K90" s="148"/>
      <c r="L90" s="78"/>
    </row>
    <row r="91" spans="1:12" x14ac:dyDescent="0.2">
      <c r="A91" s="98"/>
      <c r="B91" s="78"/>
      <c r="C91" s="109"/>
      <c r="D91" s="110"/>
      <c r="E91" s="110"/>
      <c r="F91" s="110"/>
      <c r="G91" s="110"/>
      <c r="H91" s="111"/>
      <c r="I91" s="78"/>
      <c r="J91" s="98"/>
      <c r="K91" s="99"/>
      <c r="L91" s="78"/>
    </row>
    <row r="92" spans="1:12" x14ac:dyDescent="0.2">
      <c r="A92" s="98" t="s">
        <v>199</v>
      </c>
      <c r="B92" s="112" t="s">
        <v>200</v>
      </c>
      <c r="C92" s="113" t="s">
        <v>186</v>
      </c>
      <c r="D92" s="114">
        <f>SUM(D90:H90)</f>
        <v>970.74349722208467</v>
      </c>
      <c r="E92" s="110"/>
      <c r="F92" s="110"/>
      <c r="G92" s="110"/>
      <c r="H92" s="111"/>
      <c r="I92" s="78"/>
      <c r="J92" s="147" t="s">
        <v>201</v>
      </c>
      <c r="K92" s="148"/>
      <c r="L92" s="78"/>
    </row>
    <row r="93" spans="1:12" ht="15" thickBot="1" x14ac:dyDescent="0.25">
      <c r="A93" s="115"/>
      <c r="B93" s="96"/>
      <c r="C93" s="116"/>
      <c r="D93" s="96"/>
      <c r="E93" s="96"/>
      <c r="F93" s="96"/>
      <c r="G93" s="96"/>
      <c r="H93" s="117"/>
      <c r="I93" s="78"/>
      <c r="J93" s="95"/>
      <c r="K93" s="117"/>
      <c r="L93" s="78"/>
    </row>
    <row r="94" spans="1:12" x14ac:dyDescent="0.2">
      <c r="A94" s="79"/>
      <c r="B94" s="78"/>
      <c r="C94" s="78"/>
      <c r="D94" s="78"/>
      <c r="E94" s="78"/>
      <c r="F94" s="78"/>
      <c r="G94" s="78"/>
      <c r="H94" s="78"/>
      <c r="I94" s="78"/>
      <c r="J94" s="79"/>
      <c r="K94" s="78"/>
      <c r="L94" s="78"/>
    </row>
    <row r="95" spans="1:12" ht="15" thickBot="1" x14ac:dyDescent="0.25">
      <c r="A95" s="79"/>
      <c r="B95" s="78"/>
      <c r="C95" s="78"/>
      <c r="D95" s="78"/>
      <c r="E95" s="78"/>
      <c r="F95" s="78"/>
      <c r="G95" s="78"/>
      <c r="H95" s="78"/>
      <c r="I95" s="78"/>
      <c r="J95" s="79"/>
      <c r="K95" s="78"/>
      <c r="L95" s="78"/>
    </row>
    <row r="96" spans="1:12" x14ac:dyDescent="0.2">
      <c r="A96" s="149" t="s">
        <v>202</v>
      </c>
      <c r="B96" s="150"/>
      <c r="C96" s="150"/>
      <c r="D96" s="150"/>
      <c r="E96" s="150"/>
      <c r="F96" s="150"/>
      <c r="G96" s="150"/>
      <c r="H96" s="151"/>
      <c r="I96" s="78"/>
      <c r="J96" s="79"/>
      <c r="K96" s="78"/>
      <c r="L96" s="78"/>
    </row>
    <row r="97" spans="1:12" x14ac:dyDescent="0.2">
      <c r="A97" s="152"/>
      <c r="B97" s="153"/>
      <c r="C97" s="153"/>
      <c r="D97" s="153"/>
      <c r="E97" s="153"/>
      <c r="F97" s="153"/>
      <c r="G97" s="153"/>
      <c r="H97" s="154"/>
      <c r="J97" s="78"/>
      <c r="K97" s="79"/>
      <c r="L97" s="78"/>
    </row>
    <row r="98" spans="1:12" x14ac:dyDescent="0.2">
      <c r="A98" s="152"/>
      <c r="B98" s="153"/>
      <c r="C98" s="153"/>
      <c r="D98" s="153"/>
      <c r="E98" s="153"/>
      <c r="F98" s="153"/>
      <c r="G98" s="153"/>
      <c r="H98" s="154"/>
    </row>
    <row r="99" spans="1:12" x14ac:dyDescent="0.2">
      <c r="A99" s="152"/>
      <c r="B99" s="153"/>
      <c r="C99" s="153"/>
      <c r="D99" s="153"/>
      <c r="E99" s="153"/>
      <c r="F99" s="153"/>
      <c r="G99" s="153"/>
      <c r="H99" s="154"/>
    </row>
    <row r="100" spans="1:12" x14ac:dyDescent="0.2">
      <c r="A100" s="152"/>
      <c r="B100" s="153"/>
      <c r="C100" s="153"/>
      <c r="D100" s="153"/>
      <c r="E100" s="153"/>
      <c r="F100" s="153"/>
      <c r="G100" s="153"/>
      <c r="H100" s="154"/>
    </row>
    <row r="101" spans="1:12" x14ac:dyDescent="0.2">
      <c r="A101" s="152"/>
      <c r="B101" s="153"/>
      <c r="C101" s="153"/>
      <c r="D101" s="153"/>
      <c r="E101" s="153"/>
      <c r="F101" s="153"/>
      <c r="G101" s="153"/>
      <c r="H101" s="154"/>
    </row>
    <row r="102" spans="1:12" x14ac:dyDescent="0.2">
      <c r="A102" s="152"/>
      <c r="B102" s="153"/>
      <c r="C102" s="153"/>
      <c r="D102" s="153"/>
      <c r="E102" s="153"/>
      <c r="F102" s="153"/>
      <c r="G102" s="153"/>
      <c r="H102" s="154"/>
    </row>
    <row r="103" spans="1:12" x14ac:dyDescent="0.2">
      <c r="A103" s="152"/>
      <c r="B103" s="153"/>
      <c r="C103" s="153"/>
      <c r="D103" s="153"/>
      <c r="E103" s="153"/>
      <c r="F103" s="153"/>
      <c r="G103" s="153"/>
      <c r="H103" s="154"/>
    </row>
    <row r="104" spans="1:12" x14ac:dyDescent="0.2">
      <c r="A104" s="152"/>
      <c r="B104" s="153"/>
      <c r="C104" s="153"/>
      <c r="D104" s="153"/>
      <c r="E104" s="153"/>
      <c r="F104" s="153"/>
      <c r="G104" s="153"/>
      <c r="H104" s="154"/>
    </row>
    <row r="105" spans="1:12" x14ac:dyDescent="0.2">
      <c r="A105" s="152"/>
      <c r="B105" s="153"/>
      <c r="C105" s="153"/>
      <c r="D105" s="153"/>
      <c r="E105" s="153"/>
      <c r="F105" s="153"/>
      <c r="G105" s="153"/>
      <c r="H105" s="154"/>
    </row>
    <row r="106" spans="1:12" x14ac:dyDescent="0.2">
      <c r="A106" s="152"/>
      <c r="B106" s="153"/>
      <c r="C106" s="153"/>
      <c r="D106" s="153"/>
      <c r="E106" s="153"/>
      <c r="F106" s="153"/>
      <c r="G106" s="153"/>
      <c r="H106" s="154"/>
    </row>
    <row r="107" spans="1:12" x14ac:dyDescent="0.2">
      <c r="A107" s="152"/>
      <c r="B107" s="153"/>
      <c r="C107" s="153"/>
      <c r="D107" s="153"/>
      <c r="E107" s="153"/>
      <c r="F107" s="153"/>
      <c r="G107" s="153"/>
      <c r="H107" s="154"/>
    </row>
    <row r="108" spans="1:12" x14ac:dyDescent="0.2">
      <c r="A108" s="152"/>
      <c r="B108" s="153"/>
      <c r="C108" s="153"/>
      <c r="D108" s="153"/>
      <c r="E108" s="153"/>
      <c r="F108" s="153"/>
      <c r="G108" s="153"/>
      <c r="H108" s="154"/>
    </row>
    <row r="109" spans="1:12" x14ac:dyDescent="0.2">
      <c r="A109" s="152"/>
      <c r="B109" s="153"/>
      <c r="C109" s="153"/>
      <c r="D109" s="153"/>
      <c r="E109" s="153"/>
      <c r="F109" s="153"/>
      <c r="G109" s="153"/>
      <c r="H109" s="154"/>
    </row>
    <row r="110" spans="1:12" x14ac:dyDescent="0.2">
      <c r="A110" s="152"/>
      <c r="B110" s="153"/>
      <c r="C110" s="153"/>
      <c r="D110" s="153"/>
      <c r="E110" s="153"/>
      <c r="F110" s="153"/>
      <c r="G110" s="153"/>
      <c r="H110" s="154"/>
    </row>
    <row r="111" spans="1:12" x14ac:dyDescent="0.2">
      <c r="A111" s="152"/>
      <c r="B111" s="153"/>
      <c r="C111" s="153"/>
      <c r="D111" s="153"/>
      <c r="E111" s="153"/>
      <c r="F111" s="153"/>
      <c r="G111" s="153"/>
      <c r="H111" s="154"/>
    </row>
    <row r="112" spans="1:12"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x14ac:dyDescent="0.2">
      <c r="A119" s="152"/>
      <c r="B119" s="153"/>
      <c r="C119" s="153"/>
      <c r="D119" s="153"/>
      <c r="E119" s="153"/>
      <c r="F119" s="153"/>
      <c r="G119" s="153"/>
      <c r="H119" s="154"/>
    </row>
    <row r="120" spans="1:8" ht="15" thickBot="1" x14ac:dyDescent="0.25">
      <c r="A120" s="155"/>
      <c r="B120" s="156"/>
      <c r="C120" s="156"/>
      <c r="D120" s="156"/>
      <c r="E120" s="156"/>
      <c r="F120" s="156"/>
      <c r="G120" s="156"/>
      <c r="H120" s="157"/>
    </row>
  </sheetData>
  <mergeCells count="17">
    <mergeCell ref="J87:K87"/>
    <mergeCell ref="A5:B5"/>
    <mergeCell ref="A7:A15"/>
    <mergeCell ref="H15:L15"/>
    <mergeCell ref="H17:L17"/>
    <mergeCell ref="A28:B28"/>
    <mergeCell ref="A30:A66"/>
    <mergeCell ref="A71:B71"/>
    <mergeCell ref="J80:K80"/>
    <mergeCell ref="J81:K81"/>
    <mergeCell ref="J85:K85"/>
    <mergeCell ref="J86:K86"/>
    <mergeCell ref="J88:K88"/>
    <mergeCell ref="J89:K89"/>
    <mergeCell ref="J90:K90"/>
    <mergeCell ref="J92:K92"/>
    <mergeCell ref="A96:H120"/>
  </mergeCells>
  <dataValidations count="4">
    <dataValidation type="list" allowBlank="1" showInputMessage="1" showErrorMessage="1" sqref="E30:F31" xr:uid="{013D830A-3A14-4900-BF25-675671A6E1E6}">
      <formula1>INDIRECT(IFERROR(RIGHT(#REF!,LEN(#REF!)-FIND(" ",#REF!)),#REF!)&amp;"Subs")</formula1>
    </dataValidation>
    <dataValidation type="list" allowBlank="1" showInputMessage="1" showErrorMessage="1" sqref="E32:F46" xr:uid="{B300840A-3CBE-4FF7-90E8-7042EC67B0BD}">
      <formula1>INDIRECT(IFERROR(RIGHT($B32,LEN($B32)-FIND(" ",$B32)),$B32)&amp;"Subs")</formula1>
    </dataValidation>
    <dataValidation type="list" allowBlank="1" showInputMessage="1" showErrorMessage="1" sqref="G30:G64 G12:G13 G27:G28" xr:uid="{0411777E-116D-47F2-982F-22E4B0B86328}">
      <formula1>"Fixed,Variable"</formula1>
    </dataValidation>
    <dataValidation type="list" allowBlank="1" showInputMessage="1" showErrorMessage="1" sqref="E64:E66 D30:D66 D12:D13 D27:D28" xr:uid="{51701EC1-4B2D-42F9-8E77-5C48BF1B36AE}">
      <formula1>Variables</formula1>
    </dataValidation>
  </dataValidations>
  <hyperlinks>
    <hyperlink ref="F3" location="'TITLE PAGE'!A1" display="Back to title page" xr:uid="{B256E12A-2DB9-40C2-A53A-C926EF2A0EB9}"/>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E17D8-BAE1-453C-981F-1F93BA274946}">
  <sheetPr codeName="Sheet29"/>
  <dimension ref="A1:CO119"/>
  <sheetViews>
    <sheetView topLeftCell="E1"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300</v>
      </c>
      <c r="C8" t="s">
        <v>301</v>
      </c>
      <c r="D8" s="27" t="s">
        <v>104</v>
      </c>
      <c r="E8" s="28"/>
      <c r="G8" s="29" t="s">
        <v>105</v>
      </c>
      <c r="H8" s="30"/>
      <c r="I8" s="31"/>
      <c r="J8" s="31"/>
      <c r="K8" s="31"/>
      <c r="L8" s="31"/>
      <c r="M8" s="31"/>
      <c r="N8" s="118">
        <f>'[4]EA Tables'!$G$45/1000000</f>
        <v>1.4798237071444252E-2</v>
      </c>
      <c r="O8" s="118">
        <f>'[4]EA Tables'!$G$45/1000000</f>
        <v>1.4798237071444252E-2</v>
      </c>
      <c r="P8" s="118">
        <f>'[4]EA Tables'!$G$45/1000000</f>
        <v>1.4798237071444252E-2</v>
      </c>
      <c r="Q8" s="118">
        <f>'[4]EA Tables'!$G$45/1000000</f>
        <v>1.4798237071444252E-2</v>
      </c>
      <c r="R8" s="118">
        <f>'[4]EA Tables'!$G$45/1000000</f>
        <v>1.4798237071444252E-2</v>
      </c>
      <c r="S8" s="118">
        <f>'[4]EA Tables'!$M$45/1000000</f>
        <v>3.4703060919119788E-2</v>
      </c>
      <c r="T8" s="118">
        <f>'[4]EA Tables'!$M$45/1000000</f>
        <v>3.4703060919119788E-2</v>
      </c>
      <c r="U8" s="118">
        <f>'[4]EA Tables'!$M$45/1000000</f>
        <v>3.4703060919119788E-2</v>
      </c>
      <c r="V8" s="118">
        <f>'[4]EA Tables'!$M$45/1000000</f>
        <v>3.4703060919119788E-2</v>
      </c>
      <c r="W8" s="118">
        <f>'[4]EA Tables'!$M$45/1000000</f>
        <v>3.4703060919119788E-2</v>
      </c>
      <c r="X8" s="118">
        <f>'[4]EA Tables'!$S$45/1000000</f>
        <v>1.9929084777937502E-2</v>
      </c>
      <c r="Y8" s="118">
        <f>'[4]EA Tables'!$S$45/1000000</f>
        <v>1.9929084777937502E-2</v>
      </c>
      <c r="Z8" s="118">
        <f>'[4]EA Tables'!$S$45/1000000</f>
        <v>1.9929084777937502E-2</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1.4297813595598311E-2</v>
      </c>
      <c r="O14" s="41">
        <f t="shared" ref="O14:BZ14" si="3">IF((O8+O9)*O11&lt;&gt;0,(O8+O9)*O11,"")</f>
        <v>1.4297813595598311E-2</v>
      </c>
      <c r="P14" s="41">
        <f t="shared" si="3"/>
        <v>1.4297813595598311E-2</v>
      </c>
      <c r="Q14" s="41">
        <f t="shared" si="3"/>
        <v>1.4297813595598311E-2</v>
      </c>
      <c r="R14" s="41">
        <f>IF((R8+R9)*R11&lt;&gt;0,(R8+R9)*R11,"")</f>
        <v>1.4297813595598311E-2</v>
      </c>
      <c r="S14" s="41">
        <f t="shared" si="3"/>
        <v>3.3529527458086753E-2</v>
      </c>
      <c r="T14" s="41">
        <f t="shared" si="3"/>
        <v>3.3529527458086753E-2</v>
      </c>
      <c r="U14" s="41">
        <f>IF((U8+U9)*U11&lt;&gt;0,(U8+U9)*U11,"")</f>
        <v>3.3529527458086753E-2</v>
      </c>
      <c r="V14" s="41">
        <f t="shared" si="3"/>
        <v>3.3529527458086753E-2</v>
      </c>
      <c r="W14" s="41">
        <f t="shared" si="3"/>
        <v>3.3529527458086753E-2</v>
      </c>
      <c r="X14" s="41">
        <f t="shared" si="3"/>
        <v>1.9255154374818843E-2</v>
      </c>
      <c r="Y14" s="41">
        <f t="shared" si="3"/>
        <v>1.9255154374818843E-2</v>
      </c>
      <c r="Z14" s="41">
        <f t="shared" si="3"/>
        <v>1.9255154374818843E-2</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0.2969021683928818</v>
      </c>
      <c r="I15" s="164"/>
      <c r="J15" s="164"/>
      <c r="K15" s="164"/>
      <c r="L15" s="165"/>
    </row>
    <row r="16" spans="1:93" s="43" customFormat="1" ht="15.75" thickBot="1" x14ac:dyDescent="0.25">
      <c r="A16" s="44"/>
      <c r="B16" s="45"/>
      <c r="C16" s="45"/>
      <c r="D16" s="46"/>
      <c r="E16" s="45"/>
      <c r="F16" s="45"/>
      <c r="G16" s="45"/>
      <c r="H16" s="47">
        <f>H15</f>
        <v>0.2969021683928818</v>
      </c>
      <c r="I16" s="48"/>
    </row>
    <row r="17" spans="1:93" s="43" customFormat="1" ht="15.75" thickBot="1" x14ac:dyDescent="0.25">
      <c r="A17" s="44"/>
      <c r="B17" s="45"/>
      <c r="C17" s="45"/>
      <c r="D17" s="46"/>
      <c r="E17" s="45"/>
      <c r="F17" s="45"/>
      <c r="G17" s="45"/>
      <c r="H17" s="163">
        <f>IF(SUM($M$14:$AL$14)&lt;&gt;0,SUM($M$14:$AL$14),"")</f>
        <v>0.2969021683928818</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0.2969021683928818</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CECE875D-3E6F-4169-8B8B-301D6817AA9A}">
      <formula1>INDIRECT(IFERROR(RIGHT(#REF!,LEN(#REF!)-FIND(" ",#REF!)),#REF!)&amp;"Subs")</formula1>
    </dataValidation>
    <dataValidation type="list" allowBlank="1" showInputMessage="1" showErrorMessage="1" sqref="E31:F45" xr:uid="{D6E2C386-A630-4F6F-A342-37A7D6558A6E}">
      <formula1>INDIRECT(IFERROR(RIGHT($B31,LEN($B31)-FIND(" ",$B31)),$B31)&amp;"Subs")</formula1>
    </dataValidation>
    <dataValidation type="list" allowBlank="1" showInputMessage="1" showErrorMessage="1" sqref="G29:G63 G12:G13 G16:G18 G25:G27" xr:uid="{3242E83E-4AEC-4D58-8C0A-2DF41ED90622}">
      <formula1>"Fixed,Variable"</formula1>
    </dataValidation>
    <dataValidation type="list" allowBlank="1" showInputMessage="1" showErrorMessage="1" sqref="E63:E65 D29:D65 D12:D13 D16:D27" xr:uid="{30755E63-8B45-4F82-95C4-E039B25035DD}">
      <formula1>Variables</formula1>
    </dataValidation>
  </dataValidations>
  <hyperlinks>
    <hyperlink ref="F3" location="'TITLE PAGE'!A1" display="Back to title page" xr:uid="{1F280DC1-C329-425B-9506-6B765CC85058}"/>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61AF1-CEC8-4E6D-A128-083893FB7B94}">
  <sheetPr codeName="Sheet30"/>
  <dimension ref="A1:CO119"/>
  <sheetViews>
    <sheetView topLeftCell="I1"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302</v>
      </c>
      <c r="C8" t="s">
        <v>303</v>
      </c>
      <c r="D8" s="27" t="s">
        <v>104</v>
      </c>
      <c r="E8" s="28"/>
      <c r="G8" s="29" t="s">
        <v>105</v>
      </c>
      <c r="H8" s="30"/>
      <c r="I8" s="31"/>
      <c r="J8" s="31"/>
      <c r="K8" s="31"/>
      <c r="L8" s="31"/>
      <c r="M8" s="31"/>
      <c r="N8" s="118">
        <f>'[5]Tb4 NW'!$W$152+'[4]EA Tables'!$G$46/1000000</f>
        <v>1.4798237071444249E-3</v>
      </c>
      <c r="O8" s="118">
        <f>'[5]Tb4 NW'!$W$152+'[4]EA Tables'!$G$46/1000000</f>
        <v>1.4798237071444249E-3</v>
      </c>
      <c r="P8" s="118">
        <f>'[5]Tb4 NW'!$W$152+'[4]EA Tables'!$G$46/1000000</f>
        <v>1.4798237071444249E-3</v>
      </c>
      <c r="Q8" s="118">
        <f>'[5]Tb4 NW'!$W$152+'[4]EA Tables'!$G$46/1000000</f>
        <v>1.4798237071444249E-3</v>
      </c>
      <c r="R8" s="118">
        <f>'[5]Tb4 NW'!$W$152+'[4]EA Tables'!$G$46/1000000</f>
        <v>1.4798237071444249E-3</v>
      </c>
      <c r="S8" s="118">
        <f>'[4]EA Tables'!$M$46/1000000</f>
        <v>3.3314938482354992E-3</v>
      </c>
      <c r="T8" s="118">
        <f>'[4]EA Tables'!$M$46/1000000</f>
        <v>3.3314938482354992E-3</v>
      </c>
      <c r="U8" s="118">
        <f>'[4]EA Tables'!$M$46/1000000</f>
        <v>3.3314938482354992E-3</v>
      </c>
      <c r="V8" s="118">
        <f>'[4]EA Tables'!$M$46/1000000</f>
        <v>3.3314938482354992E-3</v>
      </c>
      <c r="W8" s="118">
        <f>'[4]EA Tables'!$M$46/1000000</f>
        <v>3.3314938482354992E-3</v>
      </c>
      <c r="X8" s="118">
        <f>'[4]EA Tables'!$S$46/1000000</f>
        <v>1.9929084777937506E-3</v>
      </c>
      <c r="Y8" s="118">
        <f>'[4]EA Tables'!$S$46/1000000</f>
        <v>1.9929084777937506E-3</v>
      </c>
      <c r="Z8" s="118">
        <f>'[4]EA Tables'!$S$46/1000000</f>
        <v>1.9929084777937506E-3</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1.4297813595598309E-3</v>
      </c>
      <c r="O14" s="41">
        <f t="shared" ref="O14:BZ14" si="3">IF((O8+O9)*O11&lt;&gt;0,(O8+O9)*O11,"")</f>
        <v>1.4297813595598309E-3</v>
      </c>
      <c r="P14" s="41">
        <f t="shared" si="3"/>
        <v>1.4297813595598309E-3</v>
      </c>
      <c r="Q14" s="41">
        <f t="shared" si="3"/>
        <v>1.4297813595598309E-3</v>
      </c>
      <c r="R14" s="41">
        <f>IF((R8+R9)*R11&lt;&gt;0,(R8+R9)*R11,"")</f>
        <v>1.4297813595598309E-3</v>
      </c>
      <c r="S14" s="41">
        <f t="shared" si="3"/>
        <v>3.2188346359763279E-3</v>
      </c>
      <c r="T14" s="41">
        <f t="shared" si="3"/>
        <v>3.2188346359763279E-3</v>
      </c>
      <c r="U14" s="41">
        <f>IF((U8+U9)*U11&lt;&gt;0,(U8+U9)*U11,"")</f>
        <v>3.2188346359763279E-3</v>
      </c>
      <c r="V14" s="41">
        <f t="shared" si="3"/>
        <v>3.2188346359763279E-3</v>
      </c>
      <c r="W14" s="41">
        <f t="shared" si="3"/>
        <v>3.2188346359763279E-3</v>
      </c>
      <c r="X14" s="41">
        <f t="shared" si="3"/>
        <v>1.9255154374818847E-3</v>
      </c>
      <c r="Y14" s="41">
        <f t="shared" si="3"/>
        <v>1.9255154374818847E-3</v>
      </c>
      <c r="Z14" s="41">
        <f t="shared" si="3"/>
        <v>1.9255154374818847E-3</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2.9019626290126443E-2</v>
      </c>
      <c r="I15" s="164"/>
      <c r="J15" s="164"/>
      <c r="K15" s="164"/>
      <c r="L15" s="165"/>
    </row>
    <row r="16" spans="1:93" s="43" customFormat="1" ht="15.75" thickBot="1" x14ac:dyDescent="0.25">
      <c r="A16" s="44"/>
      <c r="B16" s="45"/>
      <c r="C16" s="45"/>
      <c r="D16" s="46"/>
      <c r="E16" s="45"/>
      <c r="F16" s="45"/>
      <c r="G16" s="45"/>
      <c r="H16" s="47">
        <f>H15</f>
        <v>2.9019626290126443E-2</v>
      </c>
      <c r="I16" s="48"/>
    </row>
    <row r="17" spans="1:93" s="43" customFormat="1" ht="15.75" thickBot="1" x14ac:dyDescent="0.25">
      <c r="A17" s="44"/>
      <c r="B17" s="45"/>
      <c r="C17" s="45"/>
      <c r="D17" s="46"/>
      <c r="E17" s="45"/>
      <c r="F17" s="45"/>
      <c r="G17" s="45"/>
      <c r="H17" s="163">
        <f>IF(SUM($M$14:$AL$14)&lt;&gt;0,SUM($M$14:$AL$14),"")</f>
        <v>2.9019626290126443E-2</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2.9019626290126443E-2</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DDF6DDD2-C63F-4914-8742-1AFE454BDD06}">
      <formula1>Variables</formula1>
    </dataValidation>
    <dataValidation type="list" allowBlank="1" showInputMessage="1" showErrorMessage="1" sqref="G29:G63 G12:G13 G16:G18 G25:G27" xr:uid="{57B961FE-83A3-44DB-81BD-06180E6F3BD1}">
      <formula1>"Fixed,Variable"</formula1>
    </dataValidation>
    <dataValidation type="list" allowBlank="1" showInputMessage="1" showErrorMessage="1" sqref="E31:F45" xr:uid="{A6897BC8-4A32-4393-B6DD-AFDE4D48F6E5}">
      <formula1>INDIRECT(IFERROR(RIGHT($B31,LEN($B31)-FIND(" ",$B31)),$B31)&amp;"Subs")</formula1>
    </dataValidation>
    <dataValidation type="list" allowBlank="1" showInputMessage="1" showErrorMessage="1" sqref="E29:F30" xr:uid="{8247FA54-E67D-4ACB-A6C0-928B5C0CF0EB}">
      <formula1>INDIRECT(IFERROR(RIGHT(#REF!,LEN(#REF!)-FIND(" ",#REF!)),#REF!)&amp;"Subs")</formula1>
    </dataValidation>
  </dataValidations>
  <hyperlinks>
    <hyperlink ref="F3" location="'TITLE PAGE'!A1" display="Back to title page" xr:uid="{452D4E1F-2B68-4B1B-86FC-43C9B743F603}"/>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480D2-E942-411A-93DD-0A4777AA6E87}">
  <sheetPr codeName="Sheet31"/>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304</v>
      </c>
      <c r="C8" t="s">
        <v>305</v>
      </c>
      <c r="D8" s="27" t="s">
        <v>104</v>
      </c>
      <c r="E8" s="28"/>
      <c r="G8" s="29" t="s">
        <v>105</v>
      </c>
      <c r="H8" s="30"/>
      <c r="I8" s="31"/>
      <c r="J8" s="31"/>
      <c r="K8" s="31"/>
      <c r="L8" s="31"/>
      <c r="M8" s="31"/>
      <c r="N8" s="118">
        <f>'[4]EA Tables'!$G$47/1000000</f>
        <v>2.6852155441761203E-2</v>
      </c>
      <c r="O8" s="118">
        <f>'[4]EA Tables'!$G$47/1000000</f>
        <v>2.6852155441761203E-2</v>
      </c>
      <c r="P8" s="118">
        <f>'[4]EA Tables'!$G$47/1000000</f>
        <v>2.6852155441761203E-2</v>
      </c>
      <c r="Q8" s="118">
        <f>'[4]EA Tables'!$G$47/1000000</f>
        <v>2.6852155441761203E-2</v>
      </c>
      <c r="R8" s="118">
        <f>'[4]EA Tables'!$G$47/1000000</f>
        <v>2.6852155441761203E-2</v>
      </c>
      <c r="S8" s="118">
        <f>'[4]EA Tables'!$M$47/1000000</f>
        <v>2.4468526602854868E-2</v>
      </c>
      <c r="T8" s="118">
        <f>'[4]EA Tables'!$M$47/1000000</f>
        <v>2.4468526602854868E-2</v>
      </c>
      <c r="U8" s="118">
        <f>'[4]EA Tables'!$M$47/1000000</f>
        <v>2.4468526602854868E-2</v>
      </c>
      <c r="V8" s="118">
        <f>'[4]EA Tables'!$M$47/1000000</f>
        <v>2.4468526602854868E-2</v>
      </c>
      <c r="W8" s="118">
        <f>'[4]EA Tables'!$M$47/1000000</f>
        <v>2.4468526602854868E-2</v>
      </c>
      <c r="X8" s="118">
        <f>'[4]EA Tables'!$S$47/1000000</f>
        <v>4.5202925159735556E-2</v>
      </c>
      <c r="Y8" s="118">
        <f>'[4]EA Tables'!$S$47/1000000</f>
        <v>4.5202925159735556E-2</v>
      </c>
      <c r="Z8" s="118">
        <f>'[4]EA Tables'!$S$47/1000000</f>
        <v>4.5202925159735556E-2</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2.594411153793353E-2</v>
      </c>
      <c r="O14" s="41">
        <f t="shared" ref="O14:BZ14" si="3">IF((O8+O9)*O11&lt;&gt;0,(O8+O9)*O11,"")</f>
        <v>2.594411153793353E-2</v>
      </c>
      <c r="P14" s="41">
        <f t="shared" si="3"/>
        <v>2.594411153793353E-2</v>
      </c>
      <c r="Q14" s="41">
        <f t="shared" si="3"/>
        <v>2.594411153793353E-2</v>
      </c>
      <c r="R14" s="41">
        <f>IF((R8+R9)*R11&lt;&gt;0,(R8+R9)*R11,"")</f>
        <v>2.594411153793353E-2</v>
      </c>
      <c r="S14" s="41">
        <f t="shared" si="3"/>
        <v>2.3641088505173786E-2</v>
      </c>
      <c r="T14" s="41">
        <f t="shared" si="3"/>
        <v>2.3641088505173786E-2</v>
      </c>
      <c r="U14" s="41">
        <f>IF((U8+U9)*U11&lt;&gt;0,(U8+U9)*U11,"")</f>
        <v>2.3641088505173786E-2</v>
      </c>
      <c r="V14" s="41">
        <f t="shared" si="3"/>
        <v>2.3641088505173786E-2</v>
      </c>
      <c r="W14" s="41">
        <f t="shared" si="3"/>
        <v>2.3641088505173786E-2</v>
      </c>
      <c r="X14" s="41">
        <f t="shared" si="3"/>
        <v>4.367432382583146E-2</v>
      </c>
      <c r="Y14" s="41">
        <f t="shared" si="3"/>
        <v>4.367432382583146E-2</v>
      </c>
      <c r="Z14" s="41">
        <f t="shared" si="3"/>
        <v>4.367432382583146E-2</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0.37894897169303104</v>
      </c>
      <c r="I15" s="164"/>
      <c r="J15" s="164"/>
      <c r="K15" s="164"/>
      <c r="L15" s="165"/>
    </row>
    <row r="16" spans="1:93" s="43" customFormat="1" ht="15.75" thickBot="1" x14ac:dyDescent="0.25">
      <c r="A16" s="44"/>
      <c r="B16" s="45"/>
      <c r="C16" s="45"/>
      <c r="D16" s="46"/>
      <c r="E16" s="45"/>
      <c r="F16" s="45"/>
      <c r="G16" s="45"/>
      <c r="H16" s="47">
        <f>H15</f>
        <v>0.37894897169303104</v>
      </c>
      <c r="I16" s="48"/>
    </row>
    <row r="17" spans="1:93" s="43" customFormat="1" ht="15.75" thickBot="1" x14ac:dyDescent="0.25">
      <c r="A17" s="44"/>
      <c r="B17" s="45"/>
      <c r="C17" s="45"/>
      <c r="D17" s="46"/>
      <c r="E17" s="45"/>
      <c r="F17" s="45"/>
      <c r="G17" s="45"/>
      <c r="H17" s="163">
        <f>IF(SUM($M$14:$AL$14)&lt;&gt;0,SUM($M$14:$AL$14),"")</f>
        <v>0.37894897169303104</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0.37894897169303104</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95FEF2FA-0746-4BDC-B41D-BD0D1EB4E565}">
      <formula1>INDIRECT(IFERROR(RIGHT(#REF!,LEN(#REF!)-FIND(" ",#REF!)),#REF!)&amp;"Subs")</formula1>
    </dataValidation>
    <dataValidation type="list" allowBlank="1" showInputMessage="1" showErrorMessage="1" sqref="E31:F45" xr:uid="{9850E3EA-1BEF-45F7-A61F-0426E993FAD8}">
      <formula1>INDIRECT(IFERROR(RIGHT($B31,LEN($B31)-FIND(" ",$B31)),$B31)&amp;"Subs")</formula1>
    </dataValidation>
    <dataValidation type="list" allowBlank="1" showInputMessage="1" showErrorMessage="1" sqref="G29:G63 G12:G13 G16:G18 G25:G27" xr:uid="{8431C643-AE39-41FA-A156-BECF1C69B36B}">
      <formula1>"Fixed,Variable"</formula1>
    </dataValidation>
    <dataValidation type="list" allowBlank="1" showInputMessage="1" showErrorMessage="1" sqref="E63:E65 D29:D65 D12:D13 D16:D27" xr:uid="{FE91727A-C63B-4795-9E5F-B1A290977941}">
      <formula1>Variables</formula1>
    </dataValidation>
  </dataValidations>
  <hyperlinks>
    <hyperlink ref="F3" location="'TITLE PAGE'!A1" display="Back to title page" xr:uid="{1D50DBD5-4E33-4562-BB37-CF6477FDAB1F}"/>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4FD11-8894-4D5F-9D18-7685BDE0B88A}">
  <sheetPr codeName="Sheet32"/>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306</v>
      </c>
      <c r="C8" t="s">
        <v>307</v>
      </c>
      <c r="D8" s="27" t="s">
        <v>104</v>
      </c>
      <c r="E8" s="28"/>
      <c r="G8" s="29" t="s">
        <v>105</v>
      </c>
      <c r="H8" s="30"/>
      <c r="I8" s="31"/>
      <c r="J8" s="31"/>
      <c r="K8" s="31"/>
      <c r="L8" s="31"/>
      <c r="M8" s="31"/>
      <c r="N8" s="118">
        <f>'[4]EA Tables'!$G$48/1000000</f>
        <v>4.8724301610799582E-2</v>
      </c>
      <c r="O8" s="118">
        <f>'[4]EA Tables'!$G$48/1000000</f>
        <v>4.8724301610799582E-2</v>
      </c>
      <c r="P8" s="118">
        <f>'[4]EA Tables'!$G$48/1000000</f>
        <v>4.8724301610799582E-2</v>
      </c>
      <c r="Q8" s="118">
        <f>'[4]EA Tables'!$G$48/1000000</f>
        <v>4.8724301610799582E-2</v>
      </c>
      <c r="R8" s="118">
        <f>'[4]EA Tables'!$G$48/1000000</f>
        <v>4.8724301610799582E-2</v>
      </c>
      <c r="S8" s="118">
        <f>'[4]EA Tables'!$M$48/1000000</f>
        <v>3.0469979162657479E-2</v>
      </c>
      <c r="T8" s="118">
        <f>'[4]EA Tables'!$M$48/1000000</f>
        <v>3.0469979162657479E-2</v>
      </c>
      <c r="U8" s="118">
        <f>'[4]EA Tables'!$M$48/1000000</f>
        <v>3.0469979162657479E-2</v>
      </c>
      <c r="V8" s="118">
        <f>'[4]EA Tables'!$M$48/1000000</f>
        <v>3.0469979162657479E-2</v>
      </c>
      <c r="W8" s="118">
        <f>'[4]EA Tables'!$M$48/1000000</f>
        <v>3.0469979162657479E-2</v>
      </c>
      <c r="X8" s="118">
        <f>'[4]EA Tables'!$S$48/1000000</f>
        <v>0.13670416911535269</v>
      </c>
      <c r="Y8" s="118">
        <f>'[4]EA Tables'!$S$48/1000000</f>
        <v>0.13670416911535269</v>
      </c>
      <c r="Z8" s="118">
        <f>'[4]EA Tables'!$S$48/1000000</f>
        <v>0.13670416911535269</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4.7076619913816023E-2</v>
      </c>
      <c r="O14" s="41">
        <f t="shared" ref="O14:BZ14" si="3">IF((O8+O9)*O11&lt;&gt;0,(O8+O9)*O11,"")</f>
        <v>4.7076619913816023E-2</v>
      </c>
      <c r="P14" s="41">
        <f t="shared" si="3"/>
        <v>4.7076619913816023E-2</v>
      </c>
      <c r="Q14" s="41">
        <f t="shared" si="3"/>
        <v>4.7076619913816023E-2</v>
      </c>
      <c r="R14" s="41">
        <f>IF((R8+R9)*R11&lt;&gt;0,(R8+R9)*R11,"")</f>
        <v>4.7076619913816023E-2</v>
      </c>
      <c r="S14" s="41">
        <f t="shared" si="3"/>
        <v>2.9439593393871963E-2</v>
      </c>
      <c r="T14" s="41">
        <f t="shared" si="3"/>
        <v>2.9439593393871963E-2</v>
      </c>
      <c r="U14" s="41">
        <f>IF((U8+U9)*U11&lt;&gt;0,(U8+U9)*U11,"")</f>
        <v>2.9439593393871963E-2</v>
      </c>
      <c r="V14" s="41">
        <f t="shared" si="3"/>
        <v>2.9439593393871963E-2</v>
      </c>
      <c r="W14" s="41">
        <f t="shared" si="3"/>
        <v>2.9439593393871963E-2</v>
      </c>
      <c r="X14" s="41">
        <f t="shared" si="3"/>
        <v>0.13208132281676588</v>
      </c>
      <c r="Y14" s="41">
        <f t="shared" si="3"/>
        <v>0.13208132281676588</v>
      </c>
      <c r="Z14" s="41">
        <f t="shared" si="3"/>
        <v>0.13208132281676588</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0.77882503498873756</v>
      </c>
      <c r="I15" s="164"/>
      <c r="J15" s="164"/>
      <c r="K15" s="164"/>
      <c r="L15" s="165"/>
    </row>
    <row r="16" spans="1:93" s="43" customFormat="1" ht="15.75" thickBot="1" x14ac:dyDescent="0.25">
      <c r="A16" s="44"/>
      <c r="B16" s="45"/>
      <c r="C16" s="45"/>
      <c r="D16" s="46"/>
      <c r="E16" s="45"/>
      <c r="F16" s="45"/>
      <c r="G16" s="45"/>
      <c r="H16" s="47">
        <f>H15</f>
        <v>0.77882503498873756</v>
      </c>
      <c r="I16" s="48"/>
    </row>
    <row r="17" spans="1:93" s="43" customFormat="1" ht="15.75" thickBot="1" x14ac:dyDescent="0.25">
      <c r="A17" s="44"/>
      <c r="B17" s="45"/>
      <c r="C17" s="45"/>
      <c r="D17" s="46"/>
      <c r="E17" s="45"/>
      <c r="F17" s="45"/>
      <c r="G17" s="45"/>
      <c r="H17" s="163">
        <f>IF(SUM($M$14:$AL$14)&lt;&gt;0,SUM($M$14:$AL$14),"")</f>
        <v>0.77882503498873756</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0.77882503498873756</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1DB574D0-06BD-4E7B-BF35-BAB31B551F4D}">
      <formula1>Variables</formula1>
    </dataValidation>
    <dataValidation type="list" allowBlank="1" showInputMessage="1" showErrorMessage="1" sqref="G29:G63 G12:G13 G16:G18 G25:G27" xr:uid="{BE7B6D77-D1B2-4F05-9C58-2C472F7C6615}">
      <formula1>"Fixed,Variable"</formula1>
    </dataValidation>
    <dataValidation type="list" allowBlank="1" showInputMessage="1" showErrorMessage="1" sqref="E31:F45" xr:uid="{1B878554-7FF3-42D1-8684-1CE4374813FD}">
      <formula1>INDIRECT(IFERROR(RIGHT($B31,LEN($B31)-FIND(" ",$B31)),$B31)&amp;"Subs")</formula1>
    </dataValidation>
    <dataValidation type="list" allowBlank="1" showInputMessage="1" showErrorMessage="1" sqref="E29:F30" xr:uid="{4A45A8EC-4E6D-4D42-A939-CFE46AEE958E}">
      <formula1>INDIRECT(IFERROR(RIGHT(#REF!,LEN(#REF!)-FIND(" ",#REF!)),#REF!)&amp;"Subs")</formula1>
    </dataValidation>
  </dataValidations>
  <hyperlinks>
    <hyperlink ref="F3" location="'TITLE PAGE'!A1" display="Back to title page" xr:uid="{CB1CDA40-8E15-48FB-8131-96B6DE7E9371}"/>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31829-9B2E-46CB-AA71-F85E3191C393}">
  <sheetPr codeName="Sheet33"/>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308</v>
      </c>
      <c r="C8" t="s">
        <v>309</v>
      </c>
      <c r="D8" s="27" t="s">
        <v>104</v>
      </c>
      <c r="E8" s="28"/>
      <c r="G8" s="29" t="s">
        <v>105</v>
      </c>
      <c r="H8" s="30"/>
      <c r="I8" s="31"/>
      <c r="J8" s="31"/>
      <c r="K8" s="31"/>
      <c r="L8" s="31"/>
      <c r="M8" s="31"/>
      <c r="N8" s="118">
        <f>'[4]EA Tables'!$G$49/1000000</f>
        <v>0</v>
      </c>
      <c r="O8" s="118">
        <f>'[4]EA Tables'!$G$49/1000000</f>
        <v>0</v>
      </c>
      <c r="P8" s="118">
        <f>'[4]EA Tables'!$G$49/1000000</f>
        <v>0</v>
      </c>
      <c r="Q8" s="118">
        <f>'[4]EA Tables'!$G$49/1000000</f>
        <v>0</v>
      </c>
      <c r="R8" s="118">
        <f>'[4]EA Tables'!$G$49/1000000</f>
        <v>0</v>
      </c>
      <c r="S8" s="118">
        <f>'[4]EA Tables'!$M$49/1000000</f>
        <v>0</v>
      </c>
      <c r="T8" s="118">
        <f>'[4]EA Tables'!$M$49/1000000</f>
        <v>0</v>
      </c>
      <c r="U8" s="118">
        <f>'[4]EA Tables'!$M$49/1000000</f>
        <v>0</v>
      </c>
      <c r="V8" s="118">
        <f>'[4]EA Tables'!$M$49/1000000</f>
        <v>0</v>
      </c>
      <c r="W8" s="118">
        <f>'[4]EA Tables'!$M$49/1000000</f>
        <v>0</v>
      </c>
      <c r="X8" s="118">
        <f>'[4]EA Tables'!$S$49/1000000</f>
        <v>0</v>
      </c>
      <c r="Y8" s="118">
        <f>'[4]EA Tables'!$S$49/1000000</f>
        <v>0</v>
      </c>
      <c r="Z8" s="118">
        <f>'[4]EA Tables'!$S$49/1000000</f>
        <v>0</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t="str">
        <f>IF((N8+N9)*N11&lt;&gt;0,(N8+N9)*N11,"")</f>
        <v/>
      </c>
      <c r="O14" s="41" t="str">
        <f t="shared" ref="O14:BZ14" si="3">IF((O8+O9)*O11&lt;&gt;0,(O8+O9)*O11,"")</f>
        <v/>
      </c>
      <c r="P14" s="41" t="str">
        <f t="shared" si="3"/>
        <v/>
      </c>
      <c r="Q14" s="41" t="str">
        <f t="shared" si="3"/>
        <v/>
      </c>
      <c r="R14" s="41" t="str">
        <f>IF((R8+R9)*R11&lt;&gt;0,(R8+R9)*R11,"")</f>
        <v/>
      </c>
      <c r="S14" s="41" t="str">
        <f t="shared" si="3"/>
        <v/>
      </c>
      <c r="T14" s="41" t="str">
        <f t="shared" si="3"/>
        <v/>
      </c>
      <c r="U14" s="41" t="str">
        <f>IF((U8+U9)*U11&lt;&gt;0,(U8+U9)*U11,"")</f>
        <v/>
      </c>
      <c r="V14" s="41" t="str">
        <f t="shared" si="3"/>
        <v/>
      </c>
      <c r="W14" s="41" t="str">
        <f t="shared" si="3"/>
        <v/>
      </c>
      <c r="X14" s="41" t="str">
        <f t="shared" si="3"/>
        <v/>
      </c>
      <c r="Y14" s="41" t="str">
        <f t="shared" si="3"/>
        <v/>
      </c>
      <c r="Z14" s="41" t="str">
        <f t="shared" si="3"/>
        <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t="str">
        <f>IF(SUM($M$14:$CO$14)&lt;&gt;0,SUM($M$14:$CO$14),"")</f>
        <v/>
      </c>
      <c r="I15" s="164"/>
      <c r="J15" s="164"/>
      <c r="K15" s="164"/>
      <c r="L15" s="165"/>
    </row>
    <row r="16" spans="1:93" s="43" customFormat="1" ht="15.75" thickBot="1" x14ac:dyDescent="0.25">
      <c r="A16" s="44"/>
      <c r="B16" s="45"/>
      <c r="C16" s="45"/>
      <c r="D16" s="46"/>
      <c r="E16" s="45"/>
      <c r="F16" s="45"/>
      <c r="G16" s="45"/>
      <c r="H16" s="47" t="str">
        <f>H15</f>
        <v/>
      </c>
      <c r="I16" s="48"/>
    </row>
    <row r="17" spans="1:93" s="43" customFormat="1" ht="15.75" thickBot="1" x14ac:dyDescent="0.25">
      <c r="A17" s="44"/>
      <c r="B17" s="45"/>
      <c r="C17" s="45"/>
      <c r="D17" s="46"/>
      <c r="E17" s="45"/>
      <c r="F17" s="45"/>
      <c r="G17" s="45"/>
      <c r="H17" s="163" t="str">
        <f>IF(SUM($M$14:$AL$14)&lt;&gt;0,SUM($M$14:$AL$14),"")</f>
        <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t="str">
        <f>H17</f>
        <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B014957B-163F-471B-8733-CD64E965611E}">
      <formula1>INDIRECT(IFERROR(RIGHT(#REF!,LEN(#REF!)-FIND(" ",#REF!)),#REF!)&amp;"Subs")</formula1>
    </dataValidation>
    <dataValidation type="list" allowBlank="1" showInputMessage="1" showErrorMessage="1" sqref="E31:F45" xr:uid="{C91506CA-D2C6-4341-90DB-B4C1DDC8AC30}">
      <formula1>INDIRECT(IFERROR(RIGHT($B31,LEN($B31)-FIND(" ",$B31)),$B31)&amp;"Subs")</formula1>
    </dataValidation>
    <dataValidation type="list" allowBlank="1" showInputMessage="1" showErrorMessage="1" sqref="G29:G63 G12:G13 G16:G18 G25:G27" xr:uid="{BB7C9FF5-CD91-4BC9-B3AA-442DDC256EED}">
      <formula1>"Fixed,Variable"</formula1>
    </dataValidation>
    <dataValidation type="list" allowBlank="1" showInputMessage="1" showErrorMessage="1" sqref="E63:E65 D29:D65 D12:D13 D16:D27" xr:uid="{4BD93DE8-207B-43AA-A004-A675DDC3F58C}">
      <formula1>Variables</formula1>
    </dataValidation>
  </dataValidations>
  <hyperlinks>
    <hyperlink ref="F3" location="'TITLE PAGE'!A1" display="Back to title page" xr:uid="{D4CA831A-BE30-4EA0-8D6B-6548CA1223F5}"/>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78A81-112F-4672-A58D-D8A6BD547935}">
  <sheetPr codeName="Sheet34"/>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310</v>
      </c>
      <c r="C8" t="s">
        <v>311</v>
      </c>
      <c r="D8" s="27" t="s">
        <v>104</v>
      </c>
      <c r="E8" s="28"/>
      <c r="G8" s="29" t="s">
        <v>105</v>
      </c>
      <c r="H8" s="30"/>
      <c r="I8" s="31"/>
      <c r="J8" s="31"/>
      <c r="K8" s="31"/>
      <c r="L8" s="31"/>
      <c r="M8" s="31"/>
      <c r="N8" s="118">
        <f>'[4]EA Tables'!$G$50/1000000</f>
        <v>0.17048987582070604</v>
      </c>
      <c r="O8" s="118">
        <f>'[4]EA Tables'!$G$50/1000000</f>
        <v>0.17048987582070604</v>
      </c>
      <c r="P8" s="118">
        <f>'[4]EA Tables'!$G$50/1000000</f>
        <v>0.17048987582070604</v>
      </c>
      <c r="Q8" s="118">
        <f>'[4]EA Tables'!$G$50/1000000</f>
        <v>0.17048987582070604</v>
      </c>
      <c r="R8" s="118">
        <f>'[4]EA Tables'!$G$50/1000000</f>
        <v>0.17048987582070604</v>
      </c>
      <c r="S8" s="118">
        <f>'[4]EA Tables'!$M$50/1000000</f>
        <v>0.18657917888887154</v>
      </c>
      <c r="T8" s="118">
        <f>'[4]EA Tables'!$M$50/1000000</f>
        <v>0.18657917888887154</v>
      </c>
      <c r="U8" s="118">
        <f>'[4]EA Tables'!$M$50/1000000</f>
        <v>0.18657917888887154</v>
      </c>
      <c r="V8" s="118">
        <f>'[4]EA Tables'!$M$50/1000000</f>
        <v>0.18657917888887154</v>
      </c>
      <c r="W8" s="118">
        <f>'[4]EA Tables'!$M$50/1000000</f>
        <v>0.18657917888887154</v>
      </c>
      <c r="X8" s="118">
        <f>'[4]EA Tables'!$S$50/1000000</f>
        <v>0.33483648266470784</v>
      </c>
      <c r="Y8" s="118">
        <f>'[4]EA Tables'!$S$50/1000000</f>
        <v>0.33483648266470784</v>
      </c>
      <c r="Z8" s="118">
        <f>'[4]EA Tables'!$S$50/1000000</f>
        <v>0.33483648266470784</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0.16472451770116528</v>
      </c>
      <c r="O14" s="41">
        <f t="shared" ref="O14:BZ14" si="3">IF((O8+O9)*O11&lt;&gt;0,(O8+O9)*O11,"")</f>
        <v>0.16472451770116528</v>
      </c>
      <c r="P14" s="41">
        <f t="shared" si="3"/>
        <v>0.16472451770116528</v>
      </c>
      <c r="Q14" s="41">
        <f t="shared" si="3"/>
        <v>0.16472451770116528</v>
      </c>
      <c r="R14" s="41">
        <f>IF((R8+R9)*R11&lt;&gt;0,(R8+R9)*R11,"")</f>
        <v>0.16472451770116528</v>
      </c>
      <c r="S14" s="41">
        <f t="shared" si="3"/>
        <v>0.18026973805688074</v>
      </c>
      <c r="T14" s="41">
        <f t="shared" si="3"/>
        <v>0.18026973805688074</v>
      </c>
      <c r="U14" s="41">
        <f>IF((U8+U9)*U11&lt;&gt;0,(U8+U9)*U11,"")</f>
        <v>0.18026973805688074</v>
      </c>
      <c r="V14" s="41">
        <f t="shared" si="3"/>
        <v>0.18026973805688074</v>
      </c>
      <c r="W14" s="41">
        <f t="shared" si="3"/>
        <v>0.18026973805688074</v>
      </c>
      <c r="X14" s="41">
        <f t="shared" si="3"/>
        <v>0.32351350982097377</v>
      </c>
      <c r="Y14" s="41">
        <f t="shared" si="3"/>
        <v>0.32351350982097377</v>
      </c>
      <c r="Z14" s="41">
        <f t="shared" si="3"/>
        <v>0.32351350982097377</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2.6955118082531508</v>
      </c>
      <c r="I15" s="164"/>
      <c r="J15" s="164"/>
      <c r="K15" s="164"/>
      <c r="L15" s="165"/>
    </row>
    <row r="16" spans="1:93" s="43" customFormat="1" ht="15.75" thickBot="1" x14ac:dyDescent="0.25">
      <c r="A16" s="44"/>
      <c r="B16" s="45"/>
      <c r="C16" s="45"/>
      <c r="D16" s="46"/>
      <c r="E16" s="45"/>
      <c r="F16" s="45"/>
      <c r="G16" s="45"/>
      <c r="H16" s="47">
        <f>H15</f>
        <v>2.6955118082531508</v>
      </c>
      <c r="I16" s="48"/>
    </row>
    <row r="17" spans="1:93" s="43" customFormat="1" ht="15.75" thickBot="1" x14ac:dyDescent="0.25">
      <c r="A17" s="44"/>
      <c r="B17" s="45"/>
      <c r="C17" s="45"/>
      <c r="D17" s="46"/>
      <c r="E17" s="45"/>
      <c r="F17" s="45"/>
      <c r="G17" s="45"/>
      <c r="H17" s="163">
        <f>IF(SUM($M$14:$AL$14)&lt;&gt;0,SUM($M$14:$AL$14),"")</f>
        <v>2.6955118082531508</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2.6955118082531508</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63:E65 D29:D65 D12:D13 D16:D27" xr:uid="{10FBE200-5D5D-4A18-8C82-342904566AD4}">
      <formula1>Variables</formula1>
    </dataValidation>
    <dataValidation type="list" allowBlank="1" showInputMessage="1" showErrorMessage="1" sqref="G29:G63 G12:G13 G16:G18 G25:G27" xr:uid="{8EF3EBB0-A80E-4494-9D23-FD43D1A2E7AB}">
      <formula1>"Fixed,Variable"</formula1>
    </dataValidation>
    <dataValidation type="list" allowBlank="1" showInputMessage="1" showErrorMessage="1" sqref="E31:F45" xr:uid="{A5AF7129-F428-4543-80D3-F1097FBC85D0}">
      <formula1>INDIRECT(IFERROR(RIGHT($B31,LEN($B31)-FIND(" ",$B31)),$B31)&amp;"Subs")</formula1>
    </dataValidation>
    <dataValidation type="list" allowBlank="1" showInputMessage="1" showErrorMessage="1" sqref="E29:F30" xr:uid="{04BFECA2-622B-4A09-8A50-A9C0018EC93A}">
      <formula1>INDIRECT(IFERROR(RIGHT(#REF!,LEN(#REF!)-FIND(" ",#REF!)),#REF!)&amp;"Subs")</formula1>
    </dataValidation>
  </dataValidations>
  <hyperlinks>
    <hyperlink ref="F3" location="'TITLE PAGE'!A1" display="Back to title page" xr:uid="{8543F234-3E14-40F3-91D9-AC7CECE3CE8B}"/>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32C77-7524-4A0A-A984-2A02F7CE3D31}">
  <sheetPr codeName="Sheet35"/>
  <dimension ref="A1:CO119"/>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9" width="12.7109375" style="2" customWidth="1"/>
    <col min="10"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G7" s="21" t="s">
        <v>101</v>
      </c>
      <c r="H7" s="22"/>
      <c r="I7" s="23"/>
      <c r="J7" s="23"/>
      <c r="K7" s="23"/>
      <c r="L7" s="23"/>
      <c r="M7" s="23"/>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312</v>
      </c>
      <c r="C8" t="s">
        <v>313</v>
      </c>
      <c r="D8" s="27" t="s">
        <v>104</v>
      </c>
      <c r="E8" s="28"/>
      <c r="G8" s="29" t="s">
        <v>105</v>
      </c>
      <c r="H8" s="30"/>
      <c r="I8" s="31"/>
      <c r="J8" s="31"/>
      <c r="K8" s="31"/>
      <c r="L8" s="31"/>
      <c r="M8" s="31"/>
      <c r="N8" s="118">
        <f>'[4]EA Tables'!$G$51/1000000</f>
        <v>0.39781195503167915</v>
      </c>
      <c r="O8" s="118">
        <f>'[4]EA Tables'!$G$51/1000000</f>
        <v>0.39781195503167915</v>
      </c>
      <c r="P8" s="118">
        <f>'[4]EA Tables'!$G$51/1000000</f>
        <v>0.39781195503167915</v>
      </c>
      <c r="Q8" s="118">
        <f>'[4]EA Tables'!$G$51/1000000</f>
        <v>0.39781195503167915</v>
      </c>
      <c r="R8" s="118">
        <f>'[4]EA Tables'!$G$51/1000000</f>
        <v>0.39781195503167915</v>
      </c>
      <c r="S8" s="118">
        <f>'[4]EA Tables'!$M$51/1000000</f>
        <v>0.37316046345704779</v>
      </c>
      <c r="T8" s="118">
        <f>'[4]EA Tables'!$M$51/1000000</f>
        <v>0.37316046345704779</v>
      </c>
      <c r="U8" s="118">
        <f>'[4]EA Tables'!$M$51/1000000</f>
        <v>0.37316046345704779</v>
      </c>
      <c r="V8" s="118">
        <f>'[4]EA Tables'!$M$51/1000000</f>
        <v>0.37316046345704779</v>
      </c>
      <c r="W8" s="118">
        <f>'[4]EA Tables'!$M$51/1000000</f>
        <v>0.37316046345704779</v>
      </c>
      <c r="X8" s="118">
        <f>'[4]EA Tables'!$S$51/1000000</f>
        <v>0.6696767441982916</v>
      </c>
      <c r="Y8" s="118">
        <f>'[4]EA Tables'!$S$51/1000000</f>
        <v>0.6696767441982916</v>
      </c>
      <c r="Z8" s="118">
        <f>'[4]EA Tables'!$S$51/1000000</f>
        <v>0.6696767441982916</v>
      </c>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1"/>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1"/>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1"/>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4"/>
      <c r="N14" s="41">
        <f>IF((N8+N9)*N11&lt;&gt;0,(N8+N9)*N11,"")</f>
        <v>0.38435937684220212</v>
      </c>
      <c r="O14" s="41">
        <f t="shared" ref="O14:BZ14" si="3">IF((O8+O9)*O11&lt;&gt;0,(O8+O9)*O11,"")</f>
        <v>0.38435937684220212</v>
      </c>
      <c r="P14" s="41">
        <f t="shared" si="3"/>
        <v>0.38435937684220212</v>
      </c>
      <c r="Q14" s="41">
        <f t="shared" si="3"/>
        <v>0.38435937684220212</v>
      </c>
      <c r="R14" s="41">
        <f>IF((R8+R9)*R11&lt;&gt;0,(R8+R9)*R11,"")</f>
        <v>0.38435937684220212</v>
      </c>
      <c r="S14" s="41">
        <f t="shared" si="3"/>
        <v>0.36054151058651962</v>
      </c>
      <c r="T14" s="41">
        <f t="shared" si="3"/>
        <v>0.36054151058651962</v>
      </c>
      <c r="U14" s="41">
        <f>IF((U8+U9)*U11&lt;&gt;0,(U8+U9)*U11,"")</f>
        <v>0.36054151058651962</v>
      </c>
      <c r="V14" s="41">
        <f t="shared" si="3"/>
        <v>0.36054151058651962</v>
      </c>
      <c r="W14" s="41">
        <f t="shared" si="3"/>
        <v>0.36054151058651962</v>
      </c>
      <c r="X14" s="41">
        <f t="shared" si="3"/>
        <v>0.64703067072298714</v>
      </c>
      <c r="Y14" s="41">
        <f t="shared" si="3"/>
        <v>0.64703067072298714</v>
      </c>
      <c r="Z14" s="41">
        <f t="shared" si="3"/>
        <v>0.64703067072298714</v>
      </c>
      <c r="AA14" s="41" t="str">
        <f t="shared" si="3"/>
        <v/>
      </c>
      <c r="AB14" s="41" t="str">
        <f t="shared" si="3"/>
        <v/>
      </c>
      <c r="AC14" s="41" t="str">
        <f t="shared" si="3"/>
        <v/>
      </c>
      <c r="AD14" s="41" t="str">
        <f t="shared" si="3"/>
        <v/>
      </c>
      <c r="AE14" s="41" t="str">
        <f t="shared" si="3"/>
        <v/>
      </c>
      <c r="AF14" s="41" t="str">
        <f t="shared" si="3"/>
        <v/>
      </c>
      <c r="AG14" s="41" t="str">
        <f t="shared" si="3"/>
        <v/>
      </c>
      <c r="AH14" s="41" t="str">
        <f t="shared" si="3"/>
        <v/>
      </c>
      <c r="AI14" s="41" t="str">
        <f t="shared" si="3"/>
        <v/>
      </c>
      <c r="AJ14" s="41" t="str">
        <f t="shared" si="3"/>
        <v/>
      </c>
      <c r="AK14" s="41" t="str">
        <f t="shared" si="3"/>
        <v/>
      </c>
      <c r="AL14" s="41" t="str">
        <f t="shared" si="3"/>
        <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IF((BL8+BL9)*BL11&lt;&gt;0,(BL8+BL9)*BL11,"")</f>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5.665596449312571</v>
      </c>
      <c r="I15" s="164"/>
      <c r="J15" s="164"/>
      <c r="K15" s="164"/>
      <c r="L15" s="165"/>
    </row>
    <row r="16" spans="1:93" s="43" customFormat="1" ht="15.75" thickBot="1" x14ac:dyDescent="0.25">
      <c r="A16" s="44"/>
      <c r="B16" s="45"/>
      <c r="C16" s="45"/>
      <c r="D16" s="46"/>
      <c r="E16" s="45"/>
      <c r="F16" s="45"/>
      <c r="G16" s="45"/>
      <c r="H16" s="47">
        <f>H15</f>
        <v>5.665596449312571</v>
      </c>
      <c r="I16" s="48"/>
    </row>
    <row r="17" spans="1:93" s="43" customFormat="1" ht="15.75" thickBot="1" x14ac:dyDescent="0.25">
      <c r="A17" s="44"/>
      <c r="B17" s="45"/>
      <c r="C17" s="45"/>
      <c r="D17" s="46"/>
      <c r="E17" s="45"/>
      <c r="F17" s="45"/>
      <c r="G17" s="45"/>
      <c r="H17" s="163">
        <f>IF(SUM($M$14:$AL$14)&lt;&gt;0,SUM($M$14:$AL$14),"")</f>
        <v>5.665596449312571</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5.665596449312571</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44"/>
      <c r="B25" s="45"/>
      <c r="C25" s="45"/>
      <c r="D25" s="46"/>
      <c r="E25" s="45"/>
      <c r="F25" s="45"/>
      <c r="G25" s="45"/>
      <c r="H25" s="47"/>
      <c r="I25" s="48"/>
    </row>
    <row r="26" spans="1:93" s="43" customFormat="1" ht="15.75" thickBot="1" x14ac:dyDescent="0.25">
      <c r="A26" s="44"/>
      <c r="B26" s="45"/>
      <c r="C26" s="45"/>
      <c r="D26" s="46"/>
      <c r="E26" s="45"/>
      <c r="F26" s="45"/>
      <c r="G26" s="45"/>
      <c r="H26" s="47"/>
      <c r="I26" s="48"/>
    </row>
    <row r="27" spans="1:93" ht="15.75" thickBot="1" x14ac:dyDescent="0.25">
      <c r="A27" s="166" t="s">
        <v>124</v>
      </c>
      <c r="B27" s="167"/>
      <c r="C27" s="49"/>
      <c r="D27" s="50"/>
      <c r="E27" s="49"/>
      <c r="F27" s="49"/>
      <c r="G27" s="49"/>
      <c r="H27" s="51"/>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row>
    <row r="28" spans="1:93" ht="129.75" thickBot="1" x14ac:dyDescent="0.25">
      <c r="A28" s="54" t="s">
        <v>6</v>
      </c>
      <c r="B28" s="55" t="s">
        <v>7</v>
      </c>
      <c r="C28" s="56" t="s">
        <v>8</v>
      </c>
      <c r="D28" s="56" t="s">
        <v>9</v>
      </c>
      <c r="E28" s="56" t="s">
        <v>10</v>
      </c>
      <c r="F28" s="56" t="s">
        <v>11</v>
      </c>
      <c r="G28" s="57"/>
      <c r="H28" s="58" t="s">
        <v>13</v>
      </c>
      <c r="I28" s="59" t="s">
        <v>14</v>
      </c>
      <c r="J28" s="59" t="s">
        <v>15</v>
      </c>
      <c r="K28" s="59" t="s">
        <v>16</v>
      </c>
      <c r="L28" s="59" t="s">
        <v>17</v>
      </c>
      <c r="M28" s="59" t="s">
        <v>18</v>
      </c>
      <c r="N28" s="59" t="s">
        <v>19</v>
      </c>
      <c r="O28" s="59" t="s">
        <v>20</v>
      </c>
      <c r="P28" s="59" t="s">
        <v>21</v>
      </c>
      <c r="Q28" s="59" t="s">
        <v>22</v>
      </c>
      <c r="R28" s="59" t="s">
        <v>23</v>
      </c>
      <c r="S28" s="59" t="s">
        <v>24</v>
      </c>
      <c r="T28" s="59" t="s">
        <v>25</v>
      </c>
      <c r="U28" s="59" t="s">
        <v>26</v>
      </c>
      <c r="V28" s="59" t="s">
        <v>27</v>
      </c>
      <c r="W28" s="59" t="s">
        <v>28</v>
      </c>
      <c r="X28" s="59" t="s">
        <v>29</v>
      </c>
      <c r="Y28" s="59" t="s">
        <v>30</v>
      </c>
      <c r="Z28" s="59" t="s">
        <v>31</v>
      </c>
      <c r="AA28" s="59" t="s">
        <v>32</v>
      </c>
      <c r="AB28" s="59" t="s">
        <v>33</v>
      </c>
      <c r="AC28" s="59" t="s">
        <v>34</v>
      </c>
      <c r="AD28" s="59" t="s">
        <v>35</v>
      </c>
      <c r="AE28" s="59" t="s">
        <v>36</v>
      </c>
      <c r="AF28" s="59" t="s">
        <v>37</v>
      </c>
      <c r="AG28" s="59" t="s">
        <v>38</v>
      </c>
      <c r="AH28" s="59" t="s">
        <v>39</v>
      </c>
      <c r="AI28" s="59" t="s">
        <v>40</v>
      </c>
      <c r="AJ28" s="59" t="s">
        <v>41</v>
      </c>
      <c r="AK28" s="59" t="s">
        <v>42</v>
      </c>
      <c r="AL28" s="59" t="s">
        <v>43</v>
      </c>
      <c r="AM28" s="59" t="s">
        <v>44</v>
      </c>
      <c r="AN28" s="59" t="s">
        <v>45</v>
      </c>
      <c r="AO28" s="59" t="s">
        <v>46</v>
      </c>
      <c r="AP28" s="59" t="s">
        <v>47</v>
      </c>
      <c r="AQ28" s="59" t="s">
        <v>48</v>
      </c>
      <c r="AR28" s="59" t="s">
        <v>49</v>
      </c>
      <c r="AS28" s="59" t="s">
        <v>50</v>
      </c>
      <c r="AT28" s="59" t="s">
        <v>51</v>
      </c>
      <c r="AU28" s="59" t="s">
        <v>52</v>
      </c>
      <c r="AV28" s="59" t="s">
        <v>53</v>
      </c>
      <c r="AW28" s="59" t="s">
        <v>54</v>
      </c>
      <c r="AX28" s="59" t="s">
        <v>55</v>
      </c>
      <c r="AY28" s="59" t="s">
        <v>56</v>
      </c>
      <c r="AZ28" s="59" t="s">
        <v>57</v>
      </c>
      <c r="BA28" s="59" t="s">
        <v>58</v>
      </c>
      <c r="BB28" s="59" t="s">
        <v>59</v>
      </c>
      <c r="BC28" s="59" t="s">
        <v>60</v>
      </c>
      <c r="BD28" s="59" t="s">
        <v>61</v>
      </c>
      <c r="BE28" s="59" t="s">
        <v>62</v>
      </c>
      <c r="BF28" s="59" t="s">
        <v>63</v>
      </c>
      <c r="BG28" s="59" t="s">
        <v>64</v>
      </c>
      <c r="BH28" s="59" t="s">
        <v>65</v>
      </c>
      <c r="BI28" s="59" t="s">
        <v>66</v>
      </c>
      <c r="BJ28" s="59" t="s">
        <v>67</v>
      </c>
      <c r="BK28" s="59" t="s">
        <v>68</v>
      </c>
      <c r="BL28" s="59" t="s">
        <v>69</v>
      </c>
      <c r="BM28" s="59" t="s">
        <v>70</v>
      </c>
      <c r="BN28" s="59" t="s">
        <v>71</v>
      </c>
      <c r="BO28" s="59" t="s">
        <v>72</v>
      </c>
      <c r="BP28" s="59" t="s">
        <v>73</v>
      </c>
      <c r="BQ28" s="59" t="s">
        <v>74</v>
      </c>
      <c r="BR28" s="59" t="s">
        <v>75</v>
      </c>
      <c r="BS28" s="59" t="s">
        <v>76</v>
      </c>
      <c r="BT28" s="59" t="s">
        <v>77</v>
      </c>
      <c r="BU28" s="59" t="s">
        <v>78</v>
      </c>
      <c r="BV28" s="59" t="s">
        <v>79</v>
      </c>
      <c r="BW28" s="59" t="s">
        <v>80</v>
      </c>
      <c r="BX28" s="59" t="s">
        <v>81</v>
      </c>
      <c r="BY28" s="59" t="s">
        <v>82</v>
      </c>
      <c r="BZ28" s="59" t="s">
        <v>83</v>
      </c>
      <c r="CA28" s="59" t="s">
        <v>84</v>
      </c>
      <c r="CB28" s="59" t="s">
        <v>85</v>
      </c>
      <c r="CC28" s="59" t="s">
        <v>86</v>
      </c>
      <c r="CD28" s="59" t="s">
        <v>87</v>
      </c>
      <c r="CE28" s="59" t="s">
        <v>88</v>
      </c>
      <c r="CF28" s="59" t="s">
        <v>89</v>
      </c>
      <c r="CG28" s="59" t="s">
        <v>90</v>
      </c>
      <c r="CH28" s="59" t="s">
        <v>91</v>
      </c>
      <c r="CI28" s="59" t="s">
        <v>92</v>
      </c>
      <c r="CJ28" s="59" t="s">
        <v>93</v>
      </c>
      <c r="CK28" s="59" t="s">
        <v>94</v>
      </c>
      <c r="CL28" s="59" t="s">
        <v>95</v>
      </c>
      <c r="CM28" s="59" t="s">
        <v>96</v>
      </c>
      <c r="CN28" s="59" t="s">
        <v>97</v>
      </c>
      <c r="CO28" s="60" t="s">
        <v>98</v>
      </c>
    </row>
    <row r="29" spans="1:93" ht="15" x14ac:dyDescent="0.2">
      <c r="A29" s="160" t="s">
        <v>125</v>
      </c>
      <c r="B29" s="61"/>
      <c r="C29" s="19"/>
      <c r="D29" s="19" t="s">
        <v>104</v>
      </c>
      <c r="E29" s="21" t="s">
        <v>126</v>
      </c>
      <c r="F29" s="21"/>
      <c r="G29" s="19" t="s">
        <v>111</v>
      </c>
      <c r="H29" s="62"/>
      <c r="I29" s="63"/>
      <c r="J29" s="22"/>
      <c r="K29" s="23"/>
      <c r="L29" s="23"/>
      <c r="M29" s="23"/>
      <c r="N29" s="23"/>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5"/>
    </row>
    <row r="30" spans="1:93" ht="15" x14ac:dyDescent="0.2">
      <c r="A30" s="168"/>
      <c r="B30" s="64"/>
      <c r="C30" s="27"/>
      <c r="D30" s="27" t="s">
        <v>104</v>
      </c>
      <c r="E30" s="29" t="s">
        <v>126</v>
      </c>
      <c r="F30" s="29"/>
      <c r="G30" s="27" t="s">
        <v>127</v>
      </c>
      <c r="H30" s="65"/>
      <c r="I30" s="66"/>
      <c r="J30" s="30"/>
      <c r="K30" s="31"/>
      <c r="L30" s="31"/>
      <c r="M30" s="31"/>
      <c r="N30" s="31"/>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3"/>
    </row>
    <row r="31" spans="1:93" ht="15" x14ac:dyDescent="0.2">
      <c r="A31" s="168"/>
      <c r="B31" s="64"/>
      <c r="C31" s="27"/>
      <c r="D31" s="27" t="s">
        <v>109</v>
      </c>
      <c r="E31" s="27" t="s">
        <v>128</v>
      </c>
      <c r="F31" s="27"/>
      <c r="G31" s="27" t="s">
        <v>111</v>
      </c>
      <c r="H31" s="67"/>
      <c r="I31" s="66"/>
      <c r="J31" s="30"/>
      <c r="K31" s="31"/>
      <c r="L31" s="31"/>
      <c r="M31" s="31"/>
      <c r="N31" s="31"/>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129</v>
      </c>
      <c r="F32" s="27"/>
      <c r="G32" s="27" t="s">
        <v>111</v>
      </c>
      <c r="H32" s="67"/>
      <c r="I32" s="66"/>
      <c r="J32" s="30"/>
      <c r="K32" s="31"/>
      <c r="L32" s="31"/>
      <c r="M32" s="31"/>
      <c r="N32" s="31"/>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130</v>
      </c>
      <c r="F33" s="27"/>
      <c r="G33" s="27" t="s">
        <v>111</v>
      </c>
      <c r="H33" s="67"/>
      <c r="I33" s="66"/>
      <c r="J33" s="30"/>
      <c r="K33" s="31"/>
      <c r="L33" s="31"/>
      <c r="M33" s="31"/>
      <c r="N33" s="31"/>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131</v>
      </c>
      <c r="F34" s="27"/>
      <c r="G34" s="27" t="s">
        <v>111</v>
      </c>
      <c r="H34" s="65"/>
      <c r="I34" s="66"/>
      <c r="J34" s="30"/>
      <c r="K34" s="31"/>
      <c r="L34" s="31"/>
      <c r="M34" s="31"/>
      <c r="N34" s="31"/>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132</v>
      </c>
      <c r="F35" s="27"/>
      <c r="G35" s="27" t="s">
        <v>111</v>
      </c>
      <c r="H35" s="67"/>
      <c r="I35" s="66"/>
      <c r="J35" s="30"/>
      <c r="K35" s="31"/>
      <c r="L35" s="31"/>
      <c r="M35" s="31"/>
      <c r="N35" s="31"/>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133</v>
      </c>
      <c r="F36" s="27"/>
      <c r="G36" s="27" t="s">
        <v>111</v>
      </c>
      <c r="H36" s="65"/>
      <c r="I36" s="68"/>
      <c r="J36" s="30"/>
      <c r="K36" s="31"/>
      <c r="L36" s="31"/>
      <c r="M36" s="31"/>
      <c r="N36" s="31"/>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134</v>
      </c>
      <c r="F37" s="27"/>
      <c r="G37" s="27" t="s">
        <v>111</v>
      </c>
      <c r="H37" s="67"/>
      <c r="I37" s="68"/>
      <c r="J37" s="30"/>
      <c r="K37" s="31"/>
      <c r="L37" s="31"/>
      <c r="M37" s="31"/>
      <c r="N37" s="31"/>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135</v>
      </c>
      <c r="F38" s="27"/>
      <c r="G38" s="27" t="s">
        <v>111</v>
      </c>
      <c r="H38" s="67"/>
      <c r="I38" s="68"/>
      <c r="J38" s="30"/>
      <c r="K38" s="31"/>
      <c r="L38" s="31"/>
      <c r="M38" s="31"/>
      <c r="N38" s="31"/>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x14ac:dyDescent="0.2">
      <c r="A39" s="168"/>
      <c r="B39" s="64"/>
      <c r="C39" s="27"/>
      <c r="D39" s="27" t="s">
        <v>109</v>
      </c>
      <c r="E39" s="27" t="s">
        <v>136</v>
      </c>
      <c r="F39" s="27"/>
      <c r="G39" s="27" t="s">
        <v>111</v>
      </c>
      <c r="H39" s="69"/>
      <c r="I39" s="31"/>
      <c r="J39" s="31"/>
      <c r="K39" s="31"/>
      <c r="L39" s="31"/>
      <c r="M39" s="31"/>
      <c r="N39" s="31"/>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137</v>
      </c>
      <c r="F40" s="27"/>
      <c r="G40" s="27" t="s">
        <v>111</v>
      </c>
      <c r="H40" s="69"/>
      <c r="I40" s="31"/>
      <c r="J40" s="31"/>
      <c r="K40" s="31"/>
      <c r="L40" s="31"/>
      <c r="M40" s="31"/>
      <c r="N40" s="31"/>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138</v>
      </c>
      <c r="F41" s="27"/>
      <c r="G41" s="27" t="s">
        <v>111</v>
      </c>
      <c r="H41" s="69"/>
      <c r="I41" s="31"/>
      <c r="J41" s="31"/>
      <c r="K41" s="31"/>
      <c r="L41" s="31"/>
      <c r="M41" s="31"/>
      <c r="N41" s="31"/>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139</v>
      </c>
      <c r="F42" s="27"/>
      <c r="G42" s="27" t="s">
        <v>111</v>
      </c>
      <c r="H42" s="69"/>
      <c r="I42" s="31"/>
      <c r="J42" s="31"/>
      <c r="K42" s="31"/>
      <c r="L42" s="31"/>
      <c r="M42" s="31"/>
      <c r="N42" s="31"/>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ht="28.5" x14ac:dyDescent="0.2">
      <c r="A43" s="168"/>
      <c r="B43" s="64"/>
      <c r="C43" s="27"/>
      <c r="D43" s="27" t="s">
        <v>109</v>
      </c>
      <c r="E43" s="27" t="s">
        <v>140</v>
      </c>
      <c r="F43" s="27"/>
      <c r="G43" s="27" t="s">
        <v>111</v>
      </c>
      <c r="H43" s="69"/>
      <c r="I43" s="31"/>
      <c r="J43" s="31"/>
      <c r="K43" s="31"/>
      <c r="L43" s="31"/>
      <c r="M43" s="31"/>
      <c r="N43" s="31"/>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x14ac:dyDescent="0.2">
      <c r="A44" s="168"/>
      <c r="B44" s="64"/>
      <c r="C44" s="27"/>
      <c r="D44" s="27" t="s">
        <v>109</v>
      </c>
      <c r="E44" s="27" t="s">
        <v>141</v>
      </c>
      <c r="F44" s="27"/>
      <c r="G44" s="27" t="s">
        <v>111</v>
      </c>
      <c r="H44" s="69"/>
      <c r="I44" s="31"/>
      <c r="J44" s="31"/>
      <c r="K44" s="31"/>
      <c r="L44" s="31"/>
      <c r="M44" s="31"/>
      <c r="N44" s="31"/>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142</v>
      </c>
      <c r="F45" s="27"/>
      <c r="G45" s="27" t="s">
        <v>111</v>
      </c>
      <c r="H45" s="69"/>
      <c r="I45" s="31"/>
      <c r="J45" s="31"/>
      <c r="K45" s="31"/>
      <c r="L45" s="31"/>
      <c r="M45" s="31"/>
      <c r="N45" s="31"/>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143</v>
      </c>
      <c r="F46" s="27"/>
      <c r="G46" s="27" t="s">
        <v>111</v>
      </c>
      <c r="H46" s="69"/>
      <c r="I46" s="31"/>
      <c r="J46" s="31"/>
      <c r="K46" s="31"/>
      <c r="L46" s="31"/>
      <c r="M46" s="31"/>
      <c r="N46" s="31"/>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144</v>
      </c>
      <c r="F47" s="27"/>
      <c r="G47" s="27" t="s">
        <v>111</v>
      </c>
      <c r="H47" s="69"/>
      <c r="I47" s="31"/>
      <c r="J47" s="31"/>
      <c r="K47" s="31"/>
      <c r="L47" s="31"/>
      <c r="M47" s="31"/>
      <c r="N47" s="31"/>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145</v>
      </c>
      <c r="F48" s="27"/>
      <c r="G48" s="27" t="s">
        <v>111</v>
      </c>
      <c r="H48" s="69"/>
      <c r="I48" s="31"/>
      <c r="J48" s="31"/>
      <c r="K48" s="31"/>
      <c r="L48" s="31"/>
      <c r="M48" s="31"/>
      <c r="N48" s="31"/>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146</v>
      </c>
      <c r="F49" s="27"/>
      <c r="G49" s="27" t="s">
        <v>111</v>
      </c>
      <c r="H49" s="69"/>
      <c r="I49" s="31"/>
      <c r="J49" s="31"/>
      <c r="K49" s="31"/>
      <c r="L49" s="31"/>
      <c r="M49" s="31"/>
      <c r="N49" s="31"/>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147</v>
      </c>
      <c r="F50" s="27"/>
      <c r="G50" s="27" t="s">
        <v>111</v>
      </c>
      <c r="H50" s="69"/>
      <c r="I50" s="31"/>
      <c r="J50" s="31"/>
      <c r="K50" s="31"/>
      <c r="L50" s="31"/>
      <c r="M50" s="31"/>
      <c r="N50" s="3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148</v>
      </c>
      <c r="F51" s="27"/>
      <c r="G51" s="27" t="s">
        <v>111</v>
      </c>
      <c r="H51" s="69"/>
      <c r="I51" s="31"/>
      <c r="J51" s="31"/>
      <c r="K51" s="31"/>
      <c r="L51" s="31"/>
      <c r="M51" s="31"/>
      <c r="N51" s="31"/>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149</v>
      </c>
      <c r="F52" s="27"/>
      <c r="G52" s="27" t="s">
        <v>111</v>
      </c>
      <c r="H52" s="69"/>
      <c r="I52" s="31"/>
      <c r="J52" s="31"/>
      <c r="K52" s="31"/>
      <c r="L52" s="31"/>
      <c r="M52" s="31"/>
      <c r="N52" s="3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150</v>
      </c>
      <c r="F53" s="27"/>
      <c r="G53" s="27" t="s">
        <v>111</v>
      </c>
      <c r="H53" s="69"/>
      <c r="I53" s="31"/>
      <c r="J53" s="31"/>
      <c r="K53" s="31"/>
      <c r="L53" s="31"/>
      <c r="M53" s="31"/>
      <c r="N53" s="31"/>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151</v>
      </c>
      <c r="F54" s="27"/>
      <c r="G54" s="27" t="s">
        <v>111</v>
      </c>
      <c r="H54" s="69"/>
      <c r="I54" s="31"/>
      <c r="J54" s="31"/>
      <c r="K54" s="31"/>
      <c r="L54" s="31"/>
      <c r="M54" s="31"/>
      <c r="N54" s="31"/>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152</v>
      </c>
      <c r="F55" s="27"/>
      <c r="G55" s="27" t="s">
        <v>111</v>
      </c>
      <c r="H55" s="69"/>
      <c r="I55" s="31"/>
      <c r="J55" s="31"/>
      <c r="K55" s="31"/>
      <c r="L55" s="31"/>
      <c r="M55" s="31"/>
      <c r="N55" s="31"/>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153</v>
      </c>
      <c r="F56" s="27"/>
      <c r="G56" s="27" t="s">
        <v>111</v>
      </c>
      <c r="H56" s="69"/>
      <c r="I56" s="31"/>
      <c r="J56" s="31"/>
      <c r="K56" s="31"/>
      <c r="L56" s="31"/>
      <c r="M56" s="31"/>
      <c r="N56" s="31"/>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154</v>
      </c>
      <c r="F57" s="27"/>
      <c r="G57" s="27" t="s">
        <v>111</v>
      </c>
      <c r="H57" s="31"/>
      <c r="I57" s="31"/>
      <c r="J57" s="31"/>
      <c r="K57" s="31"/>
      <c r="L57" s="31"/>
      <c r="M57" s="31"/>
      <c r="N57" s="31"/>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155</v>
      </c>
      <c r="F58" s="27"/>
      <c r="G58" s="27" t="s">
        <v>111</v>
      </c>
      <c r="H58" s="31"/>
      <c r="I58" s="31"/>
      <c r="J58" s="31"/>
      <c r="K58" s="31"/>
      <c r="L58" s="31"/>
      <c r="M58" s="31"/>
      <c r="N58" s="31"/>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156</v>
      </c>
      <c r="F59" s="27"/>
      <c r="G59" s="27" t="s">
        <v>111</v>
      </c>
      <c r="H59" s="31"/>
      <c r="I59" s="31"/>
      <c r="J59" s="31"/>
      <c r="K59" s="31"/>
      <c r="L59" s="31"/>
      <c r="M59" s="31"/>
      <c r="N59" s="31"/>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157</v>
      </c>
      <c r="F60" s="27"/>
      <c r="G60" s="27" t="s">
        <v>111</v>
      </c>
      <c r="H60" s="31"/>
      <c r="I60" s="31"/>
      <c r="J60" s="31"/>
      <c r="K60" s="31"/>
      <c r="L60" s="31"/>
      <c r="M60" s="31"/>
      <c r="N60" s="31"/>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158</v>
      </c>
      <c r="F61" s="27"/>
      <c r="G61" s="27" t="s">
        <v>111</v>
      </c>
      <c r="H61" s="31"/>
      <c r="I61" s="31"/>
      <c r="J61" s="31"/>
      <c r="K61" s="31"/>
      <c r="L61" s="31"/>
      <c r="M61" s="31"/>
      <c r="N61" s="31"/>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159</v>
      </c>
      <c r="F62" s="27"/>
      <c r="G62" s="27" t="s">
        <v>111</v>
      </c>
      <c r="H62" s="31"/>
      <c r="I62" s="31"/>
      <c r="J62" s="31"/>
      <c r="K62" s="31"/>
      <c r="L62" s="31"/>
      <c r="M62" s="31"/>
      <c r="N62" s="31"/>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160</v>
      </c>
      <c r="E63" s="27"/>
      <c r="F63" s="27"/>
      <c r="G63" s="27"/>
      <c r="H63" s="31"/>
      <c r="I63" s="31"/>
      <c r="J63" s="31"/>
      <c r="K63" s="31"/>
      <c r="L63" s="31"/>
      <c r="M63" s="31"/>
      <c r="N63" s="31"/>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70"/>
      <c r="C64" s="32"/>
      <c r="D64" s="27" t="s">
        <v>161</v>
      </c>
      <c r="E64" s="27"/>
      <c r="F64" s="32"/>
      <c r="G64" s="32"/>
      <c r="H64" s="31"/>
      <c r="I64" s="31"/>
      <c r="J64" s="31"/>
      <c r="K64" s="31"/>
      <c r="L64" s="31"/>
      <c r="M64" s="31"/>
      <c r="N64" s="31"/>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ht="15" thickBot="1" x14ac:dyDescent="0.25">
      <c r="A65" s="169"/>
      <c r="B65" s="71"/>
      <c r="C65" s="72"/>
      <c r="D65" s="73" t="s">
        <v>162</v>
      </c>
      <c r="E65" s="73"/>
      <c r="F65" s="72"/>
      <c r="G65" s="72"/>
      <c r="H65" s="74"/>
      <c r="I65" s="74"/>
      <c r="J65" s="74"/>
      <c r="K65" s="74"/>
      <c r="L65" s="74"/>
      <c r="M65" s="74"/>
      <c r="N65" s="74"/>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42"/>
    </row>
    <row r="67" spans="1:93" ht="15" thickBot="1" x14ac:dyDescent="0.25"/>
    <row r="68" spans="1:93" ht="15" thickBot="1" x14ac:dyDescent="0.25">
      <c r="A68" s="75" t="s">
        <v>1</v>
      </c>
      <c r="B68" s="4" t="e">
        <f>#REF!</f>
        <v>#REF!</v>
      </c>
      <c r="C68" s="75" t="s">
        <v>3</v>
      </c>
      <c r="D68" s="76"/>
    </row>
    <row r="69" spans="1:93" ht="15" thickBot="1" x14ac:dyDescent="0.25">
      <c r="A69" s="9"/>
      <c r="B69" s="9"/>
      <c r="C69" s="9"/>
      <c r="D69" s="9"/>
    </row>
    <row r="70" spans="1:93" ht="15.75" thickBot="1" x14ac:dyDescent="0.25">
      <c r="A70" s="158" t="s">
        <v>163</v>
      </c>
      <c r="B70" s="159"/>
      <c r="C70" s="77" t="s">
        <v>164</v>
      </c>
      <c r="D70" s="77" t="s">
        <v>164</v>
      </c>
      <c r="E70" s="78"/>
      <c r="F70" s="78"/>
      <c r="G70" s="78"/>
      <c r="H70" s="78"/>
      <c r="I70" s="78"/>
      <c r="J70" s="78"/>
      <c r="K70" s="79"/>
      <c r="L70" s="78"/>
    </row>
    <row r="71" spans="1:93" x14ac:dyDescent="0.2">
      <c r="A71" s="80" t="s">
        <v>165</v>
      </c>
      <c r="B71" s="81"/>
      <c r="C71" s="82"/>
      <c r="D71" s="43"/>
      <c r="E71" s="78"/>
      <c r="F71" s="78"/>
      <c r="G71" s="78"/>
      <c r="H71" s="78"/>
      <c r="I71" s="78"/>
      <c r="J71" s="78"/>
      <c r="K71" s="79"/>
      <c r="L71" s="78"/>
    </row>
    <row r="72" spans="1:93" x14ac:dyDescent="0.2">
      <c r="A72" s="83" t="s">
        <v>166</v>
      </c>
      <c r="B72" s="78" t="s">
        <v>167</v>
      </c>
      <c r="C72" s="84">
        <f>3.5%</f>
        <v>3.5000000000000003E-2</v>
      </c>
      <c r="D72" s="43"/>
      <c r="E72" s="78"/>
      <c r="F72" s="78"/>
      <c r="G72" s="78"/>
      <c r="H72" s="78"/>
      <c r="I72" s="78"/>
      <c r="J72" s="78"/>
      <c r="K72" s="79"/>
      <c r="L72" s="78"/>
    </row>
    <row r="73" spans="1:93" x14ac:dyDescent="0.2">
      <c r="A73" s="83" t="s">
        <v>168</v>
      </c>
      <c r="B73" s="78" t="s">
        <v>122</v>
      </c>
      <c r="C73" s="84">
        <v>2.92E-2</v>
      </c>
      <c r="D73" s="43"/>
      <c r="E73" s="78"/>
      <c r="F73" s="78"/>
      <c r="G73" s="78"/>
      <c r="H73" s="78"/>
      <c r="I73" s="78"/>
      <c r="J73" s="78"/>
      <c r="K73" s="79"/>
      <c r="L73" s="78"/>
    </row>
    <row r="74" spans="1:93" x14ac:dyDescent="0.2">
      <c r="A74" s="83" t="s">
        <v>169</v>
      </c>
      <c r="B74" s="78" t="s">
        <v>170</v>
      </c>
      <c r="C74" s="85">
        <v>5</v>
      </c>
      <c r="D74" s="43"/>
      <c r="E74" s="78"/>
      <c r="F74" s="78"/>
      <c r="G74" s="78"/>
      <c r="H74" s="78"/>
      <c r="I74" s="78"/>
      <c r="J74" s="78"/>
      <c r="K74" s="79"/>
      <c r="L74" s="78"/>
    </row>
    <row r="75" spans="1:93" x14ac:dyDescent="0.2">
      <c r="A75" s="83" t="s">
        <v>171</v>
      </c>
      <c r="B75" s="78" t="s">
        <v>172</v>
      </c>
      <c r="C75" s="86">
        <v>1000</v>
      </c>
      <c r="D75" s="43"/>
      <c r="E75" s="78"/>
      <c r="F75" s="78"/>
      <c r="G75" s="78"/>
      <c r="H75" s="78"/>
      <c r="I75" s="78"/>
      <c r="J75" s="78"/>
      <c r="K75" s="79"/>
      <c r="L75" s="78"/>
    </row>
    <row r="76" spans="1:93" x14ac:dyDescent="0.2">
      <c r="A76" s="87" t="s">
        <v>173</v>
      </c>
      <c r="B76" s="88" t="s">
        <v>174</v>
      </c>
      <c r="C76" s="89">
        <f>1/C74</f>
        <v>0.2</v>
      </c>
      <c r="D76" s="43"/>
      <c r="E76" s="78"/>
      <c r="F76" s="78"/>
      <c r="G76" s="78"/>
      <c r="H76" s="78"/>
      <c r="I76" s="78"/>
      <c r="J76" s="78"/>
      <c r="K76" s="79"/>
      <c r="L76" s="78"/>
    </row>
    <row r="77" spans="1:93" x14ac:dyDescent="0.2">
      <c r="A77" s="79"/>
      <c r="B77" s="78"/>
      <c r="C77" s="78"/>
      <c r="D77" s="78"/>
      <c r="E77" s="78"/>
      <c r="F77" s="78"/>
      <c r="G77" s="78"/>
      <c r="H77" s="78"/>
      <c r="I77" s="78"/>
      <c r="J77" s="78"/>
      <c r="K77" s="79"/>
      <c r="L77" s="78"/>
    </row>
    <row r="78" spans="1:93" ht="15" thickBot="1" x14ac:dyDescent="0.25">
      <c r="A78" s="79"/>
      <c r="B78" s="78"/>
      <c r="C78" s="78"/>
      <c r="D78" s="90">
        <v>1</v>
      </c>
      <c r="E78" s="90">
        <v>2</v>
      </c>
      <c r="F78" s="90">
        <v>3</v>
      </c>
      <c r="G78" s="90">
        <v>4</v>
      </c>
      <c r="H78" s="90">
        <v>5</v>
      </c>
      <c r="J78" s="78"/>
      <c r="K78" s="79"/>
      <c r="L78" s="78"/>
    </row>
    <row r="79" spans="1:93" x14ac:dyDescent="0.2">
      <c r="A79" s="91"/>
      <c r="B79" s="92"/>
      <c r="C79" s="92"/>
      <c r="D79" s="93" t="s">
        <v>175</v>
      </c>
      <c r="E79" s="93" t="s">
        <v>176</v>
      </c>
      <c r="F79" s="93" t="s">
        <v>177</v>
      </c>
      <c r="G79" s="93" t="s">
        <v>178</v>
      </c>
      <c r="H79" s="94" t="s">
        <v>179</v>
      </c>
      <c r="I79" s="78"/>
      <c r="J79" s="170" t="s">
        <v>180</v>
      </c>
      <c r="K79" s="171"/>
      <c r="L79" s="78"/>
    </row>
    <row r="80" spans="1:93" ht="15" thickBot="1" x14ac:dyDescent="0.25">
      <c r="A80" s="95" t="s">
        <v>181</v>
      </c>
      <c r="B80" s="96" t="s">
        <v>108</v>
      </c>
      <c r="C80" s="96"/>
      <c r="D80" s="97">
        <f>1/((1+$C$72)^(D78))</f>
        <v>0.96618357487922713</v>
      </c>
      <c r="E80" s="97">
        <f t="shared" ref="E80:H80" si="15">1/((1+$C$72)^(E78))</f>
        <v>0.93351070036640305</v>
      </c>
      <c r="F80" s="97">
        <f t="shared" si="15"/>
        <v>0.90194270566802237</v>
      </c>
      <c r="G80" s="97">
        <f t="shared" si="15"/>
        <v>0.87144222769857238</v>
      </c>
      <c r="H80" s="97">
        <f t="shared" si="15"/>
        <v>0.84197316685852419</v>
      </c>
      <c r="I80" s="78"/>
      <c r="J80" s="172" t="s">
        <v>182</v>
      </c>
      <c r="K80" s="173"/>
      <c r="L80" s="78"/>
    </row>
    <row r="81" spans="1:12" ht="15" thickBot="1" x14ac:dyDescent="0.25">
      <c r="A81" s="79"/>
      <c r="B81" s="78"/>
      <c r="C81" s="78"/>
      <c r="D81" s="78"/>
      <c r="E81" s="78"/>
      <c r="F81" s="78"/>
      <c r="G81" s="78"/>
      <c r="H81" s="78"/>
      <c r="I81" s="78"/>
      <c r="J81" s="98"/>
      <c r="K81" s="99"/>
      <c r="L81" s="78"/>
    </row>
    <row r="82" spans="1:12" x14ac:dyDescent="0.2">
      <c r="A82" s="100" t="s">
        <v>183</v>
      </c>
      <c r="B82" s="101"/>
      <c r="C82" s="101"/>
      <c r="D82" s="102"/>
      <c r="E82" s="102"/>
      <c r="F82" s="102"/>
      <c r="G82" s="102"/>
      <c r="H82" s="103"/>
      <c r="I82" s="78"/>
      <c r="J82" s="98"/>
      <c r="K82" s="99"/>
      <c r="L82" s="78"/>
    </row>
    <row r="83" spans="1:12" x14ac:dyDescent="0.2">
      <c r="A83" s="104"/>
      <c r="B83" s="105"/>
      <c r="C83" s="106" t="s">
        <v>184</v>
      </c>
      <c r="D83" s="107" t="s">
        <v>175</v>
      </c>
      <c r="E83" s="107" t="s">
        <v>176</v>
      </c>
      <c r="F83" s="107" t="s">
        <v>177</v>
      </c>
      <c r="G83" s="107" t="s">
        <v>178</v>
      </c>
      <c r="H83" s="108" t="s">
        <v>179</v>
      </c>
      <c r="I83" s="78"/>
      <c r="J83" s="98"/>
      <c r="K83" s="99"/>
      <c r="L83" s="78"/>
    </row>
    <row r="84" spans="1:12" x14ac:dyDescent="0.2">
      <c r="A84" s="98" t="s">
        <v>185</v>
      </c>
      <c r="B84" s="78" t="s">
        <v>117</v>
      </c>
      <c r="C84" s="109" t="s">
        <v>186</v>
      </c>
      <c r="D84" s="110">
        <f>C75</f>
        <v>1000</v>
      </c>
      <c r="E84" s="110">
        <f>D86</f>
        <v>800</v>
      </c>
      <c r="F84" s="110">
        <f>E86</f>
        <v>600</v>
      </c>
      <c r="G84" s="110">
        <f>F86</f>
        <v>400</v>
      </c>
      <c r="H84" s="111">
        <f>G86</f>
        <v>200</v>
      </c>
      <c r="I84" s="78"/>
      <c r="J84" s="174" t="s">
        <v>187</v>
      </c>
      <c r="K84" s="175"/>
      <c r="L84" s="78"/>
    </row>
    <row r="85" spans="1:12" x14ac:dyDescent="0.2">
      <c r="A85" s="98" t="s">
        <v>188</v>
      </c>
      <c r="B85" s="78" t="s">
        <v>119</v>
      </c>
      <c r="C85" s="109" t="s">
        <v>186</v>
      </c>
      <c r="D85" s="110">
        <f>$D$84*$C$76</f>
        <v>200</v>
      </c>
      <c r="E85" s="110">
        <f>$D$84*$C$76</f>
        <v>200</v>
      </c>
      <c r="F85" s="110">
        <f>$D$84*$C$76</f>
        <v>200</v>
      </c>
      <c r="G85" s="110">
        <f>$D$84*$C$76</f>
        <v>200</v>
      </c>
      <c r="H85" s="111">
        <f>$D$84*$C$76</f>
        <v>200</v>
      </c>
      <c r="I85" s="78"/>
      <c r="J85" s="176" t="s">
        <v>189</v>
      </c>
      <c r="K85" s="177"/>
      <c r="L85" s="78"/>
    </row>
    <row r="86" spans="1:12" x14ac:dyDescent="0.2">
      <c r="A86" s="98" t="s">
        <v>190</v>
      </c>
      <c r="B86" s="78" t="s">
        <v>120</v>
      </c>
      <c r="C86" s="109" t="s">
        <v>186</v>
      </c>
      <c r="D86" s="110">
        <f>D84-D85</f>
        <v>800</v>
      </c>
      <c r="E86" s="110">
        <f>E84-E85</f>
        <v>600</v>
      </c>
      <c r="F86" s="110">
        <f>F84-F85</f>
        <v>400</v>
      </c>
      <c r="G86" s="110">
        <f>G84-G85</f>
        <v>200</v>
      </c>
      <c r="H86" s="111">
        <f>H84-H85</f>
        <v>0</v>
      </c>
      <c r="I86" s="78"/>
      <c r="J86" s="145" t="s">
        <v>191</v>
      </c>
      <c r="K86" s="146"/>
      <c r="L86" s="78"/>
    </row>
    <row r="87" spans="1:12" x14ac:dyDescent="0.2">
      <c r="A87" s="98" t="s">
        <v>192</v>
      </c>
      <c r="B87" s="78" t="s">
        <v>121</v>
      </c>
      <c r="C87" s="109" t="s">
        <v>186</v>
      </c>
      <c r="D87" s="110">
        <f>AVERAGE(D84,D86)</f>
        <v>900</v>
      </c>
      <c r="E87" s="110">
        <f>AVERAGE(E84,E86)</f>
        <v>700</v>
      </c>
      <c r="F87" s="110">
        <f>AVERAGE(F84,F86)</f>
        <v>500</v>
      </c>
      <c r="G87" s="110">
        <f>AVERAGE(G84,G86)</f>
        <v>300</v>
      </c>
      <c r="H87" s="111">
        <f>AVERAGE(H84,H86)</f>
        <v>100</v>
      </c>
      <c r="I87" s="78"/>
      <c r="J87" s="145" t="s">
        <v>193</v>
      </c>
      <c r="K87" s="146"/>
      <c r="L87" s="78"/>
    </row>
    <row r="88" spans="1:12" x14ac:dyDescent="0.2">
      <c r="A88" s="98" t="s">
        <v>194</v>
      </c>
      <c r="B88" s="78" t="s">
        <v>106</v>
      </c>
      <c r="C88" s="109" t="s">
        <v>186</v>
      </c>
      <c r="D88" s="110">
        <f>(D87*($C$73))+D85</f>
        <v>226.28</v>
      </c>
      <c r="E88" s="110">
        <f>(E87*($C$73))+E85</f>
        <v>220.44</v>
      </c>
      <c r="F88" s="110">
        <f>(F87*($C$73))+F85</f>
        <v>214.6</v>
      </c>
      <c r="G88" s="110">
        <f>(G87*($C$73))+G85</f>
        <v>208.76</v>
      </c>
      <c r="H88" s="111">
        <f>(H87*($C$73))+H85</f>
        <v>202.92</v>
      </c>
      <c r="I88" s="78"/>
      <c r="J88" s="147" t="s">
        <v>195</v>
      </c>
      <c r="K88" s="148"/>
      <c r="L88" s="78"/>
    </row>
    <row r="89" spans="1:12" x14ac:dyDescent="0.2">
      <c r="A89" s="98" t="s">
        <v>196</v>
      </c>
      <c r="B89" s="78" t="s">
        <v>197</v>
      </c>
      <c r="C89" s="109" t="s">
        <v>186</v>
      </c>
      <c r="D89" s="110">
        <f>D88*D80</f>
        <v>218.62801932367151</v>
      </c>
      <c r="E89" s="110">
        <f>E88*E80</f>
        <v>205.78309878876988</v>
      </c>
      <c r="F89" s="110">
        <f>F88*F80</f>
        <v>193.55690463635759</v>
      </c>
      <c r="G89" s="110">
        <f>G88*G80</f>
        <v>181.92227945435397</v>
      </c>
      <c r="H89" s="111">
        <f>H88*H80</f>
        <v>170.85319501893173</v>
      </c>
      <c r="I89" s="78"/>
      <c r="J89" s="147" t="s">
        <v>198</v>
      </c>
      <c r="K89" s="148"/>
      <c r="L89" s="78"/>
    </row>
    <row r="90" spans="1:12" x14ac:dyDescent="0.2">
      <c r="A90" s="98"/>
      <c r="B90" s="78"/>
      <c r="C90" s="109"/>
      <c r="D90" s="110"/>
      <c r="E90" s="110"/>
      <c r="F90" s="110"/>
      <c r="G90" s="110"/>
      <c r="H90" s="111"/>
      <c r="I90" s="78"/>
      <c r="J90" s="98"/>
      <c r="K90" s="99"/>
      <c r="L90" s="78"/>
    </row>
    <row r="91" spans="1:12" x14ac:dyDescent="0.2">
      <c r="A91" s="98" t="s">
        <v>199</v>
      </c>
      <c r="B91" s="112" t="s">
        <v>200</v>
      </c>
      <c r="C91" s="113" t="s">
        <v>186</v>
      </c>
      <c r="D91" s="114">
        <f>SUM(D89:H89)</f>
        <v>970.74349722208467</v>
      </c>
      <c r="E91" s="110"/>
      <c r="F91" s="110"/>
      <c r="G91" s="110"/>
      <c r="H91" s="111"/>
      <c r="I91" s="78"/>
      <c r="J91" s="147" t="s">
        <v>201</v>
      </c>
      <c r="K91" s="148"/>
      <c r="L91" s="78"/>
    </row>
    <row r="92" spans="1:12" ht="15" thickBot="1" x14ac:dyDescent="0.25">
      <c r="A92" s="115"/>
      <c r="B92" s="96"/>
      <c r="C92" s="116"/>
      <c r="D92" s="96"/>
      <c r="E92" s="96"/>
      <c r="F92" s="96"/>
      <c r="G92" s="96"/>
      <c r="H92" s="117"/>
      <c r="I92" s="78"/>
      <c r="J92" s="95"/>
      <c r="K92" s="117"/>
      <c r="L92" s="78"/>
    </row>
    <row r="93" spans="1:12" x14ac:dyDescent="0.2">
      <c r="A93" s="79"/>
      <c r="B93" s="78"/>
      <c r="C93" s="78"/>
      <c r="D93" s="78"/>
      <c r="E93" s="78"/>
      <c r="F93" s="78"/>
      <c r="G93" s="78"/>
      <c r="H93" s="78"/>
      <c r="I93" s="78"/>
      <c r="J93" s="79"/>
      <c r="K93" s="78"/>
      <c r="L93" s="78"/>
    </row>
    <row r="94" spans="1:12" ht="15" thickBot="1" x14ac:dyDescent="0.25">
      <c r="A94" s="79"/>
      <c r="B94" s="78"/>
      <c r="C94" s="78"/>
      <c r="D94" s="78"/>
      <c r="E94" s="78"/>
      <c r="F94" s="78"/>
      <c r="G94" s="78"/>
      <c r="H94" s="78"/>
      <c r="I94" s="78"/>
      <c r="J94" s="79"/>
      <c r="K94" s="78"/>
      <c r="L94" s="78"/>
    </row>
    <row r="95" spans="1:12" x14ac:dyDescent="0.2">
      <c r="A95" s="149" t="s">
        <v>202</v>
      </c>
      <c r="B95" s="150"/>
      <c r="C95" s="150"/>
      <c r="D95" s="150"/>
      <c r="E95" s="150"/>
      <c r="F95" s="150"/>
      <c r="G95" s="150"/>
      <c r="H95" s="151"/>
      <c r="I95" s="78"/>
      <c r="J95" s="79"/>
      <c r="K95" s="78"/>
      <c r="L95" s="78"/>
    </row>
    <row r="96" spans="1:12" x14ac:dyDescent="0.2">
      <c r="A96" s="152"/>
      <c r="B96" s="153"/>
      <c r="C96" s="153"/>
      <c r="D96" s="153"/>
      <c r="E96" s="153"/>
      <c r="F96" s="153"/>
      <c r="G96" s="153"/>
      <c r="H96" s="154"/>
      <c r="J96" s="78"/>
      <c r="K96" s="79"/>
      <c r="L96" s="78"/>
    </row>
    <row r="97" spans="1:8" x14ac:dyDescent="0.2">
      <c r="A97" s="152"/>
      <c r="B97" s="153"/>
      <c r="C97" s="153"/>
      <c r="D97" s="153"/>
      <c r="E97" s="153"/>
      <c r="F97" s="153"/>
      <c r="G97" s="153"/>
      <c r="H97" s="154"/>
    </row>
    <row r="98" spans="1:8" x14ac:dyDescent="0.2">
      <c r="A98" s="152"/>
      <c r="B98" s="153"/>
      <c r="C98" s="153"/>
      <c r="D98" s="153"/>
      <c r="E98" s="153"/>
      <c r="F98" s="153"/>
      <c r="G98" s="153"/>
      <c r="H98" s="154"/>
    </row>
    <row r="99" spans="1:8" x14ac:dyDescent="0.2">
      <c r="A99" s="152"/>
      <c r="B99" s="153"/>
      <c r="C99" s="153"/>
      <c r="D99" s="153"/>
      <c r="E99" s="153"/>
      <c r="F99" s="153"/>
      <c r="G99" s="153"/>
      <c r="H99" s="154"/>
    </row>
    <row r="100" spans="1:8" x14ac:dyDescent="0.2">
      <c r="A100" s="152"/>
      <c r="B100" s="153"/>
      <c r="C100" s="153"/>
      <c r="D100" s="153"/>
      <c r="E100" s="153"/>
      <c r="F100" s="153"/>
      <c r="G100" s="153"/>
      <c r="H100" s="154"/>
    </row>
    <row r="101" spans="1:8" x14ac:dyDescent="0.2">
      <c r="A101" s="152"/>
      <c r="B101" s="153"/>
      <c r="C101" s="153"/>
      <c r="D101" s="153"/>
      <c r="E101" s="153"/>
      <c r="F101" s="153"/>
      <c r="G101" s="153"/>
      <c r="H101" s="154"/>
    </row>
    <row r="102" spans="1:8" x14ac:dyDescent="0.2">
      <c r="A102" s="152"/>
      <c r="B102" s="153"/>
      <c r="C102" s="153"/>
      <c r="D102" s="153"/>
      <c r="E102" s="153"/>
      <c r="F102" s="153"/>
      <c r="G102" s="153"/>
      <c r="H102" s="154"/>
    </row>
    <row r="103" spans="1:8" x14ac:dyDescent="0.2">
      <c r="A103" s="152"/>
      <c r="B103" s="153"/>
      <c r="C103" s="153"/>
      <c r="D103" s="153"/>
      <c r="E103" s="153"/>
      <c r="F103" s="153"/>
      <c r="G103" s="153"/>
      <c r="H103" s="154"/>
    </row>
    <row r="104" spans="1:8" x14ac:dyDescent="0.2">
      <c r="A104" s="152"/>
      <c r="B104" s="153"/>
      <c r="C104" s="153"/>
      <c r="D104" s="153"/>
      <c r="E104" s="153"/>
      <c r="F104" s="153"/>
      <c r="G104" s="153"/>
      <c r="H104" s="154"/>
    </row>
    <row r="105" spans="1:8" x14ac:dyDescent="0.2">
      <c r="A105" s="152"/>
      <c r="B105" s="153"/>
      <c r="C105" s="153"/>
      <c r="D105" s="153"/>
      <c r="E105" s="153"/>
      <c r="F105" s="153"/>
      <c r="G105" s="153"/>
      <c r="H105" s="154"/>
    </row>
    <row r="106" spans="1:8" x14ac:dyDescent="0.2">
      <c r="A106" s="152"/>
      <c r="B106" s="153"/>
      <c r="C106" s="153"/>
      <c r="D106" s="153"/>
      <c r="E106" s="153"/>
      <c r="F106" s="153"/>
      <c r="G106" s="153"/>
      <c r="H106" s="154"/>
    </row>
    <row r="107" spans="1:8" x14ac:dyDescent="0.2">
      <c r="A107" s="152"/>
      <c r="B107" s="153"/>
      <c r="C107" s="153"/>
      <c r="D107" s="153"/>
      <c r="E107" s="153"/>
      <c r="F107" s="153"/>
      <c r="G107" s="153"/>
      <c r="H107" s="154"/>
    </row>
    <row r="108" spans="1:8" x14ac:dyDescent="0.2">
      <c r="A108" s="152"/>
      <c r="B108" s="153"/>
      <c r="C108" s="153"/>
      <c r="D108" s="153"/>
      <c r="E108" s="153"/>
      <c r="F108" s="153"/>
      <c r="G108" s="153"/>
      <c r="H108" s="154"/>
    </row>
    <row r="109" spans="1:8" x14ac:dyDescent="0.2">
      <c r="A109" s="152"/>
      <c r="B109" s="153"/>
      <c r="C109" s="153"/>
      <c r="D109" s="153"/>
      <c r="E109" s="153"/>
      <c r="F109" s="153"/>
      <c r="G109" s="153"/>
      <c r="H109" s="154"/>
    </row>
    <row r="110" spans="1:8" x14ac:dyDescent="0.2">
      <c r="A110" s="152"/>
      <c r="B110" s="153"/>
      <c r="C110" s="153"/>
      <c r="D110" s="153"/>
      <c r="E110" s="153"/>
      <c r="F110" s="153"/>
      <c r="G110" s="153"/>
      <c r="H110" s="154"/>
    </row>
    <row r="111" spans="1:8" x14ac:dyDescent="0.2">
      <c r="A111" s="152"/>
      <c r="B111" s="153"/>
      <c r="C111" s="153"/>
      <c r="D111" s="153"/>
      <c r="E111" s="153"/>
      <c r="F111" s="153"/>
      <c r="G111" s="153"/>
      <c r="H111" s="154"/>
    </row>
    <row r="112" spans="1:8"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ht="15" thickBot="1" x14ac:dyDescent="0.25">
      <c r="A119" s="155"/>
      <c r="B119" s="156"/>
      <c r="C119" s="156"/>
      <c r="D119" s="156"/>
      <c r="E119" s="156"/>
      <c r="F119" s="156"/>
      <c r="G119" s="156"/>
      <c r="H119" s="157"/>
    </row>
  </sheetData>
  <mergeCells count="17">
    <mergeCell ref="J87:K87"/>
    <mergeCell ref="J88:K88"/>
    <mergeCell ref="J89:K89"/>
    <mergeCell ref="J91:K91"/>
    <mergeCell ref="A95:H119"/>
    <mergeCell ref="J86:K86"/>
    <mergeCell ref="A5:B5"/>
    <mergeCell ref="A7:A15"/>
    <mergeCell ref="H15:L15"/>
    <mergeCell ref="H17:L17"/>
    <mergeCell ref="A27:B27"/>
    <mergeCell ref="A29:A65"/>
    <mergeCell ref="A70:B70"/>
    <mergeCell ref="J79:K79"/>
    <mergeCell ref="J80:K80"/>
    <mergeCell ref="J84:K84"/>
    <mergeCell ref="J85:K85"/>
  </mergeCells>
  <dataValidations count="4">
    <dataValidation type="list" allowBlank="1" showInputMessage="1" showErrorMessage="1" sqref="E29:F30" xr:uid="{C1573C84-3A71-4FC5-9762-142BAC421DA1}">
      <formula1>INDIRECT(IFERROR(RIGHT(#REF!,LEN(#REF!)-FIND(" ",#REF!)),#REF!)&amp;"Subs")</formula1>
    </dataValidation>
    <dataValidation type="list" allowBlank="1" showInputMessage="1" showErrorMessage="1" sqref="E31:F45" xr:uid="{D0F202DF-1A6C-4B4A-828F-6FDC0A0B7B9D}">
      <formula1>INDIRECT(IFERROR(RIGHT($B31,LEN($B31)-FIND(" ",$B31)),$B31)&amp;"Subs")</formula1>
    </dataValidation>
    <dataValidation type="list" allowBlank="1" showInputMessage="1" showErrorMessage="1" sqref="G29:G63 G12:G13 G16:G18 G25:G27" xr:uid="{AB0E04CB-7A02-414B-8CDD-1476F871BE80}">
      <formula1>"Fixed,Variable"</formula1>
    </dataValidation>
    <dataValidation type="list" allowBlank="1" showInputMessage="1" showErrorMessage="1" sqref="E63:E65 D29:D65 D12:D13 D16:D27" xr:uid="{8763E0EB-C9C7-42D1-9302-406EBDAB9FCD}">
      <formula1>Variables</formula1>
    </dataValidation>
  </dataValidations>
  <hyperlinks>
    <hyperlink ref="F3" location="'TITLE PAGE'!A1" display="Back to title page" xr:uid="{54E7B60C-D18D-4166-B7D5-F9CA11A2EC6E}"/>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3F9E5-ABEA-46B4-8915-BA75DEDD4611}">
  <dimension ref="A1:CO120"/>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213</v>
      </c>
      <c r="C8" t="s">
        <v>214</v>
      </c>
      <c r="D8" s="27" t="s">
        <v>104</v>
      </c>
      <c r="E8" s="28"/>
      <c r="F8" s="28"/>
      <c r="G8" s="29" t="s">
        <v>105</v>
      </c>
      <c r="H8" s="30"/>
      <c r="I8" s="31"/>
      <c r="J8" s="31"/>
      <c r="K8" s="31"/>
      <c r="L8" s="31"/>
      <c r="M8" s="32"/>
      <c r="N8" s="139">
        <f>('[1]2030 onwards to 2080'!$E$14/5/1000000)*'[1]2030 onwards to 2080'!$H$4</f>
        <v>1.6310912535729978E-2</v>
      </c>
      <c r="O8" s="139">
        <f>('[1]2030 onwards to 2080'!$E$14/5/1000000)*'[1]2030 onwards to 2080'!$H$4</f>
        <v>1.6310912535729978E-2</v>
      </c>
      <c r="P8" s="139">
        <f>('[1]2030 onwards to 2080'!$E$14/5/1000000)*'[1]2030 onwards to 2080'!$H$4</f>
        <v>1.6310912535729978E-2</v>
      </c>
      <c r="Q8" s="139">
        <f>('[1]2030 onwards to 2080'!$E$14/5/1000000)*'[1]2030 onwards to 2080'!$H$4</f>
        <v>1.6310912535729978E-2</v>
      </c>
      <c r="R8" s="139">
        <f>('[1]2030 onwards to 2080'!$E$14/5/1000000)*'[1]2030 onwards to 2080'!$H$4</f>
        <v>1.6310912535729978E-2</v>
      </c>
      <c r="S8" s="140">
        <f>('[1]2030 onwards to 2080'!$J$14/5/1000000)*'[1]2030 onwards to 2080'!$H$4</f>
        <v>1.4731431316916465E-2</v>
      </c>
      <c r="T8" s="140">
        <f>('[1]2030 onwards to 2080'!$J$14/5/1000000)*'[1]2030 onwards to 2080'!$H$4</f>
        <v>1.4731431316916465E-2</v>
      </c>
      <c r="U8" s="140">
        <f>('[1]2030 onwards to 2080'!$J$14/5/1000000)*'[1]2030 onwards to 2080'!$H$4</f>
        <v>1.4731431316916465E-2</v>
      </c>
      <c r="V8" s="140">
        <f>('[1]2030 onwards to 2080'!$J$14/5/1000000)*'[1]2030 onwards to 2080'!$H$4</f>
        <v>1.4731431316916465E-2</v>
      </c>
      <c r="W8" s="140">
        <f>('[1]2030 onwards to 2080'!$J$14/5/1000000)*'[1]2030 onwards to 2080'!$H$4</f>
        <v>1.4731431316916465E-2</v>
      </c>
      <c r="X8" s="141">
        <f>('[1]2030 onwards to 2080'!$P$14/5/1000000)*'[1]2030 onwards to 2080'!$H$4</f>
        <v>1.3736064336043729E-2</v>
      </c>
      <c r="Y8" s="141">
        <f>('[1]2030 onwards to 2080'!$P$14/5/1000000)*'[1]2030 onwards to 2080'!$H$4</f>
        <v>1.3736064336043729E-2</v>
      </c>
      <c r="Z8" s="141">
        <f>('[1]2030 onwards to 2080'!$P$14/5/1000000)*'[1]2030 onwards to 2080'!$H$4</f>
        <v>1.3736064336043729E-2</v>
      </c>
      <c r="AA8" s="141">
        <f>('[1]2030 onwards to 2080'!$P$14/5/1000000)*'[1]2030 onwards to 2080'!$H$4</f>
        <v>1.3736064336043729E-2</v>
      </c>
      <c r="AB8" s="141">
        <f>('[1]2030 onwards to 2080'!$P$14/5/1000000)*'[1]2030 onwards to 2080'!$H$4</f>
        <v>1.3736064336043729E-2</v>
      </c>
      <c r="AC8" s="141">
        <f>('[1]2030 onwards to 2080'!$V$14/5/1000000)*'[1]2030 onwards to 2080'!$H$4</f>
        <v>1.3006128550070392E-2</v>
      </c>
      <c r="AD8" s="141">
        <f>('[1]2030 onwards to 2080'!$V$14/5/1000000)*'[1]2030 onwards to 2080'!$H$4</f>
        <v>1.3006128550070392E-2</v>
      </c>
      <c r="AE8" s="141">
        <f>('[1]2030 onwards to 2080'!$V$14/5/1000000)*'[1]2030 onwards to 2080'!$H$4</f>
        <v>1.3006128550070392E-2</v>
      </c>
      <c r="AF8" s="141">
        <f>('[1]2030 onwards to 2080'!$V$14/5/1000000)*'[1]2030 onwards to 2080'!$H$4</f>
        <v>1.3006128550070392E-2</v>
      </c>
      <c r="AG8" s="141">
        <f>('[1]2030 onwards to 2080'!$V$14/5/1000000)*'[1]2030 onwards to 2080'!$H$4</f>
        <v>1.3006128550070392E-2</v>
      </c>
      <c r="AH8" s="141">
        <f>('[1]2030 onwards to 2080'!$AB$14/5/1000000)*'[1]2030 onwards to 2080'!$H$4</f>
        <v>1.2475266160271597E-2</v>
      </c>
      <c r="AI8" s="141">
        <f>('[1]2030 onwards to 2080'!$AB$14/5/1000000)*'[1]2030 onwards to 2080'!$H$4</f>
        <v>1.2475266160271597E-2</v>
      </c>
      <c r="AJ8" s="141">
        <f>('[1]2030 onwards to 2080'!$AB$14/5/1000000)*'[1]2030 onwards to 2080'!$H$4</f>
        <v>1.2475266160271597E-2</v>
      </c>
      <c r="AK8" s="141">
        <f>('[1]2030 onwards to 2080'!$AB$14/5/1000000)*'[1]2030 onwards to 2080'!$H$4</f>
        <v>1.2475266160271597E-2</v>
      </c>
      <c r="AL8" s="141">
        <f>('[1]2030 onwards to 2080'!$AB$14/5/1000000)*'[1]2030 onwards to 2080'!$H$4</f>
        <v>1.2475266160271597E-2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2"/>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2"/>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2"/>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2"/>
      <c r="N14" s="41">
        <f>IF((N8+N9)*N11&lt;&gt;0,(N8+N9)*N11,"")</f>
        <v>1.5759335783313989E-2</v>
      </c>
      <c r="O14" s="41">
        <f t="shared" ref="O14:BZ14" si="3">IF((O8+O9)*O11&lt;&gt;0,(O8+O9)*O11,"")</f>
        <v>1.5759335783313989E-2</v>
      </c>
      <c r="P14" s="41">
        <f t="shared" si="3"/>
        <v>1.5759335783313989E-2</v>
      </c>
      <c r="Q14" s="41">
        <f t="shared" si="3"/>
        <v>1.5759335783313989E-2</v>
      </c>
      <c r="R14" s="41">
        <f t="shared" si="3"/>
        <v>1.5759335783313989E-2</v>
      </c>
      <c r="S14" s="41">
        <f t="shared" si="3"/>
        <v>1.423326697286615E-2</v>
      </c>
      <c r="T14" s="41">
        <f t="shared" si="3"/>
        <v>1.423326697286615E-2</v>
      </c>
      <c r="U14" s="41">
        <f t="shared" si="3"/>
        <v>1.423326697286615E-2</v>
      </c>
      <c r="V14" s="41">
        <f t="shared" si="3"/>
        <v>1.423326697286615E-2</v>
      </c>
      <c r="W14" s="41">
        <f t="shared" si="3"/>
        <v>1.423326697286615E-2</v>
      </c>
      <c r="X14" s="41">
        <f t="shared" si="3"/>
        <v>1.3271559744969788E-2</v>
      </c>
      <c r="Y14" s="41">
        <f t="shared" si="3"/>
        <v>1.3271559744969788E-2</v>
      </c>
      <c r="Z14" s="41">
        <f t="shared" si="3"/>
        <v>1.3271559744969788E-2</v>
      </c>
      <c r="AA14" s="41">
        <f t="shared" si="3"/>
        <v>1.3271559744969788E-2</v>
      </c>
      <c r="AB14" s="41">
        <f>IF((AB8+AB9)*AB11&lt;&gt;0,(AB8+AB9)*AB11,"")</f>
        <v>1.3271559744969788E-2</v>
      </c>
      <c r="AC14" s="41">
        <f t="shared" si="3"/>
        <v>1.256630777784579E-2</v>
      </c>
      <c r="AD14" s="41">
        <f t="shared" si="3"/>
        <v>1.256630777784579E-2</v>
      </c>
      <c r="AE14" s="41">
        <f t="shared" si="3"/>
        <v>1.256630777784579E-2</v>
      </c>
      <c r="AF14" s="41">
        <f t="shared" si="3"/>
        <v>1.256630777784579E-2</v>
      </c>
      <c r="AG14" s="41">
        <f t="shared" si="3"/>
        <v>1.256630777784579E-2</v>
      </c>
      <c r="AH14" s="41">
        <f t="shared" si="3"/>
        <v>1.2053397256301061E-2</v>
      </c>
      <c r="AI14" s="41">
        <f t="shared" si="3"/>
        <v>1.2053397256301061E-2</v>
      </c>
      <c r="AJ14" s="41">
        <f t="shared" si="3"/>
        <v>1.2053397256301061E-2</v>
      </c>
      <c r="AK14" s="41">
        <f t="shared" si="3"/>
        <v>1.2053397256301061E-2</v>
      </c>
      <c r="AL14" s="41">
        <f t="shared" si="3"/>
        <v>1.2053397256301061E-2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0.33941933767648386</v>
      </c>
      <c r="I15" s="164"/>
      <c r="J15" s="164"/>
      <c r="K15" s="164"/>
      <c r="L15" s="165"/>
    </row>
    <row r="16" spans="1:93" s="43" customFormat="1" ht="15.75" thickBot="1" x14ac:dyDescent="0.25">
      <c r="A16" s="119"/>
      <c r="B16" s="45"/>
      <c r="C16" s="45"/>
      <c r="D16" s="46"/>
      <c r="E16" s="45"/>
      <c r="F16" s="45"/>
      <c r="G16" s="45"/>
      <c r="H16" s="120">
        <f>H15</f>
        <v>0.33941933767648386</v>
      </c>
      <c r="I16" s="120"/>
      <c r="J16" s="120"/>
      <c r="K16" s="120"/>
      <c r="L16" s="120"/>
    </row>
    <row r="17" spans="1:93" s="43" customFormat="1" ht="16.5" customHeight="1" thickBot="1" x14ac:dyDescent="0.3">
      <c r="A17" s="119"/>
      <c r="B17" s="45"/>
      <c r="C17" s="45"/>
      <c r="D17" s="46"/>
      <c r="E17" s="45"/>
      <c r="F17" s="45"/>
      <c r="G17" s="45"/>
      <c r="H17" s="163">
        <f>IF(SUM($M$14:$AL$14)&lt;&gt;0,SUM($M$14:$AL$14),"")</f>
        <v>0.33941933767648386</v>
      </c>
      <c r="I17" s="164"/>
      <c r="J17" s="164"/>
      <c r="K17" s="164"/>
      <c r="L17" s="165"/>
      <c r="M17" s="133" t="s">
        <v>115</v>
      </c>
    </row>
    <row r="18" spans="1:93" s="43" customFormat="1" ht="16.5" customHeight="1" thickBot="1" x14ac:dyDescent="0.3">
      <c r="A18" s="119"/>
      <c r="B18" s="45"/>
      <c r="C18" s="45"/>
      <c r="D18" s="46"/>
      <c r="E18" s="45"/>
      <c r="F18" s="45"/>
      <c r="G18" s="45"/>
      <c r="H18" s="120"/>
      <c r="I18" s="120"/>
      <c r="J18" s="120"/>
      <c r="K18" s="120"/>
      <c r="L18" s="120"/>
      <c r="M18" s="133"/>
    </row>
    <row r="19" spans="1:93" s="43" customFormat="1" ht="18" x14ac:dyDescent="0.25">
      <c r="A19" s="119"/>
      <c r="B19" s="45"/>
      <c r="C19" s="45"/>
      <c r="D19" s="46"/>
      <c r="E19" s="121" t="s">
        <v>116</v>
      </c>
      <c r="F19" s="2"/>
      <c r="G19" s="2"/>
      <c r="H19" s="120">
        <f>H17</f>
        <v>0.33941933767648386</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19"/>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119"/>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119"/>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119"/>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119"/>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119"/>
      <c r="B25" s="45"/>
      <c r="C25" s="45"/>
      <c r="D25" s="46"/>
      <c r="E25" s="45"/>
      <c r="F25" s="45"/>
      <c r="G25" s="45"/>
      <c r="H25" s="120"/>
      <c r="I25" s="120"/>
      <c r="J25" s="120"/>
      <c r="K25" s="120"/>
      <c r="L25" s="120"/>
    </row>
    <row r="26" spans="1:93" s="43" customFormat="1" ht="15" x14ac:dyDescent="0.2">
      <c r="A26" s="119"/>
      <c r="B26" s="45"/>
      <c r="C26" s="45"/>
      <c r="D26" s="46"/>
      <c r="E26" s="45"/>
      <c r="F26" s="45"/>
      <c r="G26" s="45"/>
      <c r="H26" s="120"/>
      <c r="I26" s="120"/>
      <c r="J26" s="120"/>
      <c r="K26" s="120"/>
      <c r="L26" s="120"/>
    </row>
    <row r="27" spans="1:93" s="43" customFormat="1" ht="15.75" thickBot="1" x14ac:dyDescent="0.25">
      <c r="A27" s="44"/>
      <c r="B27" s="45"/>
      <c r="C27" s="45"/>
      <c r="D27" s="46"/>
      <c r="E27" s="45"/>
      <c r="F27" s="45"/>
      <c r="G27" s="45"/>
      <c r="H27" s="47"/>
      <c r="I27" s="48"/>
    </row>
    <row r="28" spans="1:93" ht="15.75" thickBot="1" x14ac:dyDescent="0.25">
      <c r="A28" s="166" t="s">
        <v>124</v>
      </c>
      <c r="B28" s="167"/>
      <c r="C28" s="49"/>
      <c r="D28" s="50"/>
      <c r="E28" s="49"/>
      <c r="F28" s="49"/>
      <c r="G28" s="49"/>
      <c r="H28" s="51"/>
      <c r="I28" s="52"/>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ht="129.75" thickBot="1" x14ac:dyDescent="0.25">
      <c r="A29" s="54" t="s">
        <v>6</v>
      </c>
      <c r="B29" s="55" t="s">
        <v>7</v>
      </c>
      <c r="C29" s="56" t="s">
        <v>8</v>
      </c>
      <c r="D29" s="56" t="s">
        <v>9</v>
      </c>
      <c r="E29" s="56" t="s">
        <v>10</v>
      </c>
      <c r="F29" s="56" t="s">
        <v>11</v>
      </c>
      <c r="G29" s="57"/>
      <c r="H29" s="58" t="s">
        <v>13</v>
      </c>
      <c r="I29" s="59" t="s">
        <v>14</v>
      </c>
      <c r="J29" s="59" t="s">
        <v>15</v>
      </c>
      <c r="K29" s="59" t="s">
        <v>16</v>
      </c>
      <c r="L29" s="59" t="s">
        <v>17</v>
      </c>
      <c r="M29" s="59" t="s">
        <v>18</v>
      </c>
      <c r="N29" s="59" t="s">
        <v>19</v>
      </c>
      <c r="O29" s="59" t="s">
        <v>20</v>
      </c>
      <c r="P29" s="59" t="s">
        <v>21</v>
      </c>
      <c r="Q29" s="59" t="s">
        <v>22</v>
      </c>
      <c r="R29" s="59" t="s">
        <v>23</v>
      </c>
      <c r="S29" s="59" t="s">
        <v>24</v>
      </c>
      <c r="T29" s="59" t="s">
        <v>25</v>
      </c>
      <c r="U29" s="59" t="s">
        <v>26</v>
      </c>
      <c r="V29" s="59" t="s">
        <v>27</v>
      </c>
      <c r="W29" s="59" t="s">
        <v>28</v>
      </c>
      <c r="X29" s="59" t="s">
        <v>29</v>
      </c>
      <c r="Y29" s="59" t="s">
        <v>30</v>
      </c>
      <c r="Z29" s="59" t="s">
        <v>31</v>
      </c>
      <c r="AA29" s="59" t="s">
        <v>32</v>
      </c>
      <c r="AB29" s="59" t="s">
        <v>33</v>
      </c>
      <c r="AC29" s="59" t="s">
        <v>34</v>
      </c>
      <c r="AD29" s="59" t="s">
        <v>35</v>
      </c>
      <c r="AE29" s="59" t="s">
        <v>36</v>
      </c>
      <c r="AF29" s="59" t="s">
        <v>37</v>
      </c>
      <c r="AG29" s="59" t="s">
        <v>38</v>
      </c>
      <c r="AH29" s="59" t="s">
        <v>39</v>
      </c>
      <c r="AI29" s="59" t="s">
        <v>40</v>
      </c>
      <c r="AJ29" s="59" t="s">
        <v>41</v>
      </c>
      <c r="AK29" s="59" t="s">
        <v>42</v>
      </c>
      <c r="AL29" s="59" t="s">
        <v>43</v>
      </c>
      <c r="AM29" s="59" t="s">
        <v>44</v>
      </c>
      <c r="AN29" s="59" t="s">
        <v>45</v>
      </c>
      <c r="AO29" s="59" t="s">
        <v>46</v>
      </c>
      <c r="AP29" s="59" t="s">
        <v>47</v>
      </c>
      <c r="AQ29" s="59" t="s">
        <v>48</v>
      </c>
      <c r="AR29" s="59" t="s">
        <v>49</v>
      </c>
      <c r="AS29" s="59" t="s">
        <v>50</v>
      </c>
      <c r="AT29" s="59" t="s">
        <v>51</v>
      </c>
      <c r="AU29" s="59" t="s">
        <v>52</v>
      </c>
      <c r="AV29" s="59" t="s">
        <v>53</v>
      </c>
      <c r="AW29" s="59" t="s">
        <v>54</v>
      </c>
      <c r="AX29" s="59" t="s">
        <v>55</v>
      </c>
      <c r="AY29" s="59" t="s">
        <v>56</v>
      </c>
      <c r="AZ29" s="59" t="s">
        <v>57</v>
      </c>
      <c r="BA29" s="59" t="s">
        <v>58</v>
      </c>
      <c r="BB29" s="59" t="s">
        <v>59</v>
      </c>
      <c r="BC29" s="59" t="s">
        <v>60</v>
      </c>
      <c r="BD29" s="59" t="s">
        <v>61</v>
      </c>
      <c r="BE29" s="59" t="s">
        <v>62</v>
      </c>
      <c r="BF29" s="59" t="s">
        <v>63</v>
      </c>
      <c r="BG29" s="59" t="s">
        <v>64</v>
      </c>
      <c r="BH29" s="59" t="s">
        <v>65</v>
      </c>
      <c r="BI29" s="59" t="s">
        <v>66</v>
      </c>
      <c r="BJ29" s="59" t="s">
        <v>67</v>
      </c>
      <c r="BK29" s="59" t="s">
        <v>68</v>
      </c>
      <c r="BL29" s="59" t="s">
        <v>69</v>
      </c>
      <c r="BM29" s="59" t="s">
        <v>70</v>
      </c>
      <c r="BN29" s="59" t="s">
        <v>71</v>
      </c>
      <c r="BO29" s="59" t="s">
        <v>72</v>
      </c>
      <c r="BP29" s="59" t="s">
        <v>73</v>
      </c>
      <c r="BQ29" s="59" t="s">
        <v>74</v>
      </c>
      <c r="BR29" s="59" t="s">
        <v>75</v>
      </c>
      <c r="BS29" s="59" t="s">
        <v>76</v>
      </c>
      <c r="BT29" s="59" t="s">
        <v>77</v>
      </c>
      <c r="BU29" s="59" t="s">
        <v>78</v>
      </c>
      <c r="BV29" s="59" t="s">
        <v>79</v>
      </c>
      <c r="BW29" s="59" t="s">
        <v>80</v>
      </c>
      <c r="BX29" s="59" t="s">
        <v>81</v>
      </c>
      <c r="BY29" s="59" t="s">
        <v>82</v>
      </c>
      <c r="BZ29" s="59" t="s">
        <v>83</v>
      </c>
      <c r="CA29" s="59" t="s">
        <v>84</v>
      </c>
      <c r="CB29" s="59" t="s">
        <v>85</v>
      </c>
      <c r="CC29" s="59" t="s">
        <v>86</v>
      </c>
      <c r="CD29" s="59" t="s">
        <v>87</v>
      </c>
      <c r="CE29" s="59" t="s">
        <v>88</v>
      </c>
      <c r="CF29" s="59" t="s">
        <v>89</v>
      </c>
      <c r="CG29" s="59" t="s">
        <v>90</v>
      </c>
      <c r="CH29" s="59" t="s">
        <v>91</v>
      </c>
      <c r="CI29" s="59" t="s">
        <v>92</v>
      </c>
      <c r="CJ29" s="59" t="s">
        <v>93</v>
      </c>
      <c r="CK29" s="59" t="s">
        <v>94</v>
      </c>
      <c r="CL29" s="59" t="s">
        <v>95</v>
      </c>
      <c r="CM29" s="59" t="s">
        <v>96</v>
      </c>
      <c r="CN29" s="59" t="s">
        <v>97</v>
      </c>
      <c r="CO29" s="60" t="s">
        <v>98</v>
      </c>
    </row>
    <row r="30" spans="1:93" ht="15" x14ac:dyDescent="0.2">
      <c r="A30" s="160" t="s">
        <v>125</v>
      </c>
      <c r="B30" s="61"/>
      <c r="C30" s="19"/>
      <c r="D30" s="19" t="s">
        <v>104</v>
      </c>
      <c r="E30" s="21" t="s">
        <v>126</v>
      </c>
      <c r="F30" s="21"/>
      <c r="G30" s="19" t="s">
        <v>111</v>
      </c>
      <c r="H30" s="62"/>
      <c r="I30" s="63"/>
      <c r="J30" s="22"/>
      <c r="K30" s="23"/>
      <c r="L30" s="23"/>
      <c r="M30" s="23"/>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5"/>
    </row>
    <row r="31" spans="1:93" ht="15" x14ac:dyDescent="0.2">
      <c r="A31" s="168"/>
      <c r="B31" s="64"/>
      <c r="C31" s="27"/>
      <c r="D31" s="27" t="s">
        <v>104</v>
      </c>
      <c r="E31" s="29" t="s">
        <v>126</v>
      </c>
      <c r="F31" s="29"/>
      <c r="G31" s="27" t="s">
        <v>127</v>
      </c>
      <c r="H31" s="65"/>
      <c r="I31" s="66"/>
      <c r="J31" s="30"/>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128</v>
      </c>
      <c r="F32" s="27"/>
      <c r="G32" s="27" t="s">
        <v>111</v>
      </c>
      <c r="H32" s="67"/>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129</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130</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131</v>
      </c>
      <c r="F35" s="27"/>
      <c r="G35" s="27" t="s">
        <v>111</v>
      </c>
      <c r="H35" s="65"/>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132</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133</v>
      </c>
      <c r="F37" s="27"/>
      <c r="G37" s="27" t="s">
        <v>111</v>
      </c>
      <c r="H37" s="65"/>
      <c r="I37" s="68"/>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134</v>
      </c>
      <c r="F38" s="27"/>
      <c r="G38" s="27" t="s">
        <v>111</v>
      </c>
      <c r="H38" s="67"/>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68"/>
      <c r="B39" s="64"/>
      <c r="C39" s="27"/>
      <c r="D39" s="27" t="s">
        <v>109</v>
      </c>
      <c r="E39" s="27" t="s">
        <v>135</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136</v>
      </c>
      <c r="F40" s="27"/>
      <c r="G40" s="27" t="s">
        <v>111</v>
      </c>
      <c r="H40" s="69"/>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137</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138</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68"/>
      <c r="B43" s="64"/>
      <c r="C43" s="27"/>
      <c r="D43" s="27" t="s">
        <v>109</v>
      </c>
      <c r="E43" s="27" t="s">
        <v>139</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ht="28.5" x14ac:dyDescent="0.2">
      <c r="A44" s="168"/>
      <c r="B44" s="64"/>
      <c r="C44" s="27"/>
      <c r="D44" s="27" t="s">
        <v>109</v>
      </c>
      <c r="E44" s="27" t="s">
        <v>140</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141</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142</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143</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144</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145</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146</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147</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148</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149</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150</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151</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152</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153</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154</v>
      </c>
      <c r="F58" s="27"/>
      <c r="G58" s="27" t="s">
        <v>111</v>
      </c>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155</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156</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157</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158</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109</v>
      </c>
      <c r="E63" s="27" t="s">
        <v>159</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64"/>
      <c r="C64" s="27"/>
      <c r="D64" s="27" t="s">
        <v>160</v>
      </c>
      <c r="E64" s="27"/>
      <c r="F64" s="27"/>
      <c r="G64" s="27"/>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68"/>
      <c r="B65" s="70"/>
      <c r="C65" s="32"/>
      <c r="D65" s="27" t="s">
        <v>161</v>
      </c>
      <c r="E65" s="27"/>
      <c r="F65" s="32"/>
      <c r="G65" s="32"/>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ht="15" thickBot="1" x14ac:dyDescent="0.25">
      <c r="A66" s="169"/>
      <c r="B66" s="71"/>
      <c r="C66" s="72"/>
      <c r="D66" s="73" t="s">
        <v>162</v>
      </c>
      <c r="E66" s="73"/>
      <c r="F66" s="72"/>
      <c r="G66" s="72"/>
      <c r="H66" s="74"/>
      <c r="I66" s="74"/>
      <c r="J66" s="74"/>
      <c r="K66" s="74"/>
      <c r="L66" s="74"/>
      <c r="M66" s="74"/>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42"/>
    </row>
    <row r="68" spans="1:93" ht="15" thickBot="1" x14ac:dyDescent="0.25"/>
    <row r="69" spans="1:93" ht="15" thickBot="1" x14ac:dyDescent="0.25">
      <c r="A69" s="75" t="s">
        <v>1</v>
      </c>
      <c r="B69" s="4" t="e">
        <f>#REF!</f>
        <v>#REF!</v>
      </c>
      <c r="C69" s="75" t="s">
        <v>3</v>
      </c>
      <c r="D69" s="76"/>
    </row>
    <row r="70" spans="1:93" ht="15" thickBot="1" x14ac:dyDescent="0.25">
      <c r="A70" s="9"/>
      <c r="B70" s="9"/>
      <c r="C70" s="9"/>
      <c r="D70" s="9"/>
    </row>
    <row r="71" spans="1:93" ht="15.75" thickBot="1" x14ac:dyDescent="0.25">
      <c r="A71" s="158" t="s">
        <v>163</v>
      </c>
      <c r="B71" s="159"/>
      <c r="C71" s="77" t="s">
        <v>164</v>
      </c>
      <c r="D71" s="77" t="s">
        <v>164</v>
      </c>
      <c r="E71" s="78"/>
      <c r="F71" s="78"/>
      <c r="G71" s="78"/>
      <c r="H71" s="78"/>
      <c r="I71" s="78"/>
      <c r="J71" s="78"/>
      <c r="K71" s="79"/>
      <c r="L71" s="78"/>
    </row>
    <row r="72" spans="1:93" x14ac:dyDescent="0.2">
      <c r="A72" s="80" t="s">
        <v>165</v>
      </c>
      <c r="B72" s="81"/>
      <c r="C72" s="82"/>
      <c r="D72" s="43"/>
      <c r="E72" s="78"/>
      <c r="F72" s="78"/>
      <c r="G72" s="78"/>
      <c r="H72" s="78"/>
      <c r="I72" s="78"/>
      <c r="J72" s="78"/>
      <c r="K72" s="79"/>
      <c r="L72" s="78"/>
    </row>
    <row r="73" spans="1:93" x14ac:dyDescent="0.2">
      <c r="A73" s="83" t="s">
        <v>166</v>
      </c>
      <c r="B73" s="78" t="s">
        <v>167</v>
      </c>
      <c r="C73" s="84">
        <f>3.5%</f>
        <v>3.5000000000000003E-2</v>
      </c>
      <c r="D73" s="43"/>
      <c r="E73" s="78"/>
      <c r="F73" s="78"/>
      <c r="G73" s="78"/>
      <c r="H73" s="78"/>
      <c r="I73" s="78"/>
      <c r="J73" s="78"/>
      <c r="K73" s="79"/>
      <c r="L73" s="78"/>
    </row>
    <row r="74" spans="1:93" x14ac:dyDescent="0.2">
      <c r="A74" s="83" t="s">
        <v>168</v>
      </c>
      <c r="B74" s="78" t="s">
        <v>122</v>
      </c>
      <c r="C74" s="84">
        <v>2.92E-2</v>
      </c>
      <c r="D74" s="43"/>
      <c r="E74" s="78"/>
      <c r="F74" s="78"/>
      <c r="G74" s="78"/>
      <c r="H74" s="78"/>
      <c r="I74" s="78"/>
      <c r="J74" s="78"/>
      <c r="K74" s="79"/>
      <c r="L74" s="78"/>
    </row>
    <row r="75" spans="1:93" x14ac:dyDescent="0.2">
      <c r="A75" s="83" t="s">
        <v>169</v>
      </c>
      <c r="B75" s="78" t="s">
        <v>170</v>
      </c>
      <c r="C75" s="85">
        <v>5</v>
      </c>
      <c r="D75" s="43"/>
      <c r="E75" s="78"/>
      <c r="F75" s="78"/>
      <c r="G75" s="78"/>
      <c r="H75" s="78"/>
      <c r="I75" s="78"/>
      <c r="J75" s="78"/>
      <c r="K75" s="79"/>
      <c r="L75" s="78"/>
    </row>
    <row r="76" spans="1:93" x14ac:dyDescent="0.2">
      <c r="A76" s="83" t="s">
        <v>171</v>
      </c>
      <c r="B76" s="78" t="s">
        <v>172</v>
      </c>
      <c r="C76" s="86">
        <v>1000</v>
      </c>
      <c r="D76" s="43"/>
      <c r="E76" s="78"/>
      <c r="F76" s="78"/>
      <c r="G76" s="78"/>
      <c r="H76" s="78"/>
      <c r="I76" s="78"/>
      <c r="J76" s="78"/>
      <c r="K76" s="79"/>
      <c r="L76" s="78"/>
    </row>
    <row r="77" spans="1:93" x14ac:dyDescent="0.2">
      <c r="A77" s="87" t="s">
        <v>173</v>
      </c>
      <c r="B77" s="88" t="s">
        <v>174</v>
      </c>
      <c r="C77" s="89">
        <f>1/C75</f>
        <v>0.2</v>
      </c>
      <c r="D77" s="43"/>
      <c r="E77" s="78"/>
      <c r="F77" s="78"/>
      <c r="G77" s="78"/>
      <c r="H77" s="78"/>
      <c r="I77" s="78"/>
      <c r="J77" s="78"/>
      <c r="K77" s="79"/>
      <c r="L77" s="78"/>
    </row>
    <row r="78" spans="1:93" x14ac:dyDescent="0.2">
      <c r="A78" s="79"/>
      <c r="B78" s="78"/>
      <c r="C78" s="78"/>
      <c r="D78" s="78"/>
      <c r="E78" s="78"/>
      <c r="F78" s="78"/>
      <c r="G78" s="78"/>
      <c r="H78" s="78"/>
      <c r="I78" s="78"/>
      <c r="J78" s="78"/>
      <c r="K78" s="79"/>
      <c r="L78" s="78"/>
    </row>
    <row r="79" spans="1:93" ht="15" thickBot="1" x14ac:dyDescent="0.25">
      <c r="A79" s="79"/>
      <c r="B79" s="78"/>
      <c r="C79" s="78"/>
      <c r="D79" s="90">
        <v>1</v>
      </c>
      <c r="E79" s="90">
        <v>2</v>
      </c>
      <c r="F79" s="90">
        <v>3</v>
      </c>
      <c r="G79" s="90">
        <v>4</v>
      </c>
      <c r="H79" s="90">
        <v>5</v>
      </c>
      <c r="J79" s="78"/>
      <c r="K79" s="79"/>
      <c r="L79" s="78"/>
    </row>
    <row r="80" spans="1:93" x14ac:dyDescent="0.2">
      <c r="A80" s="91"/>
      <c r="B80" s="92"/>
      <c r="C80" s="92"/>
      <c r="D80" s="93" t="s">
        <v>175</v>
      </c>
      <c r="E80" s="93" t="s">
        <v>176</v>
      </c>
      <c r="F80" s="93" t="s">
        <v>177</v>
      </c>
      <c r="G80" s="93" t="s">
        <v>178</v>
      </c>
      <c r="H80" s="94" t="s">
        <v>179</v>
      </c>
      <c r="I80" s="78"/>
      <c r="J80" s="170" t="s">
        <v>180</v>
      </c>
      <c r="K80" s="171"/>
      <c r="L80" s="78"/>
    </row>
    <row r="81" spans="1:12" ht="15" thickBot="1" x14ac:dyDescent="0.25">
      <c r="A81" s="95" t="s">
        <v>181</v>
      </c>
      <c r="B81" s="96" t="s">
        <v>108</v>
      </c>
      <c r="C81" s="96"/>
      <c r="D81" s="97">
        <f>1/((1+$C$73)^(D79))</f>
        <v>0.96618357487922713</v>
      </c>
      <c r="E81" s="97">
        <f t="shared" ref="E81:H81" si="15">1/((1+$C$73)^(E79))</f>
        <v>0.93351070036640305</v>
      </c>
      <c r="F81" s="97">
        <f t="shared" si="15"/>
        <v>0.90194270566802237</v>
      </c>
      <c r="G81" s="97">
        <f t="shared" si="15"/>
        <v>0.87144222769857238</v>
      </c>
      <c r="H81" s="97">
        <f t="shared" si="15"/>
        <v>0.84197316685852419</v>
      </c>
      <c r="I81" s="78"/>
      <c r="J81" s="172" t="s">
        <v>182</v>
      </c>
      <c r="K81" s="173"/>
      <c r="L81" s="78"/>
    </row>
    <row r="82" spans="1:12" ht="15" thickBot="1" x14ac:dyDescent="0.25">
      <c r="A82" s="79"/>
      <c r="B82" s="78"/>
      <c r="C82" s="78"/>
      <c r="D82" s="78"/>
      <c r="E82" s="78"/>
      <c r="F82" s="78"/>
      <c r="G82" s="78"/>
      <c r="H82" s="78"/>
      <c r="I82" s="78"/>
      <c r="J82" s="98"/>
      <c r="K82" s="99"/>
      <c r="L82" s="78"/>
    </row>
    <row r="83" spans="1:12" x14ac:dyDescent="0.2">
      <c r="A83" s="100" t="s">
        <v>183</v>
      </c>
      <c r="B83" s="101"/>
      <c r="C83" s="101"/>
      <c r="D83" s="102"/>
      <c r="E83" s="102"/>
      <c r="F83" s="102"/>
      <c r="G83" s="102"/>
      <c r="H83" s="103"/>
      <c r="I83" s="78"/>
      <c r="J83" s="98"/>
      <c r="K83" s="99"/>
      <c r="L83" s="78"/>
    </row>
    <row r="84" spans="1:12" x14ac:dyDescent="0.2">
      <c r="A84" s="104"/>
      <c r="B84" s="105"/>
      <c r="C84" s="106" t="s">
        <v>184</v>
      </c>
      <c r="D84" s="107" t="s">
        <v>175</v>
      </c>
      <c r="E84" s="107" t="s">
        <v>176</v>
      </c>
      <c r="F84" s="107" t="s">
        <v>177</v>
      </c>
      <c r="G84" s="107" t="s">
        <v>178</v>
      </c>
      <c r="H84" s="108" t="s">
        <v>179</v>
      </c>
      <c r="I84" s="78"/>
      <c r="J84" s="98"/>
      <c r="K84" s="99"/>
      <c r="L84" s="78"/>
    </row>
    <row r="85" spans="1:12" x14ac:dyDescent="0.2">
      <c r="A85" s="98" t="s">
        <v>185</v>
      </c>
      <c r="B85" s="78" t="s">
        <v>117</v>
      </c>
      <c r="C85" s="109" t="s">
        <v>186</v>
      </c>
      <c r="D85" s="110">
        <f>C76</f>
        <v>1000</v>
      </c>
      <c r="E85" s="110">
        <f>D87</f>
        <v>800</v>
      </c>
      <c r="F85" s="110">
        <f>E87</f>
        <v>600</v>
      </c>
      <c r="G85" s="110">
        <f>F87</f>
        <v>400</v>
      </c>
      <c r="H85" s="111">
        <f>G87</f>
        <v>200</v>
      </c>
      <c r="I85" s="78"/>
      <c r="J85" s="174" t="s">
        <v>187</v>
      </c>
      <c r="K85" s="175"/>
      <c r="L85" s="78"/>
    </row>
    <row r="86" spans="1:12" x14ac:dyDescent="0.2">
      <c r="A86" s="98" t="s">
        <v>188</v>
      </c>
      <c r="B86" s="78" t="s">
        <v>119</v>
      </c>
      <c r="C86" s="109" t="s">
        <v>186</v>
      </c>
      <c r="D86" s="110">
        <f>$D$85*$C$77</f>
        <v>200</v>
      </c>
      <c r="E86" s="110">
        <f>$D$85*$C$77</f>
        <v>200</v>
      </c>
      <c r="F86" s="110">
        <f>$D$85*$C$77</f>
        <v>200</v>
      </c>
      <c r="G86" s="110">
        <f>$D$85*$C$77</f>
        <v>200</v>
      </c>
      <c r="H86" s="111">
        <f>$D$85*$C$77</f>
        <v>200</v>
      </c>
      <c r="I86" s="78"/>
      <c r="J86" s="176" t="s">
        <v>189</v>
      </c>
      <c r="K86" s="177"/>
      <c r="L86" s="78"/>
    </row>
    <row r="87" spans="1:12" x14ac:dyDescent="0.2">
      <c r="A87" s="98" t="s">
        <v>190</v>
      </c>
      <c r="B87" s="78" t="s">
        <v>120</v>
      </c>
      <c r="C87" s="109" t="s">
        <v>186</v>
      </c>
      <c r="D87" s="110">
        <f>D85-D86</f>
        <v>800</v>
      </c>
      <c r="E87" s="110">
        <f>E85-E86</f>
        <v>600</v>
      </c>
      <c r="F87" s="110">
        <f>F85-F86</f>
        <v>400</v>
      </c>
      <c r="G87" s="110">
        <f>G85-G86</f>
        <v>200</v>
      </c>
      <c r="H87" s="111">
        <f>H85-H86</f>
        <v>0</v>
      </c>
      <c r="I87" s="78"/>
      <c r="J87" s="145" t="s">
        <v>191</v>
      </c>
      <c r="K87" s="146"/>
      <c r="L87" s="78"/>
    </row>
    <row r="88" spans="1:12" x14ac:dyDescent="0.2">
      <c r="A88" s="98" t="s">
        <v>192</v>
      </c>
      <c r="B88" s="78" t="s">
        <v>121</v>
      </c>
      <c r="C88" s="109" t="s">
        <v>186</v>
      </c>
      <c r="D88" s="110">
        <f>AVERAGE(D85,D87)</f>
        <v>900</v>
      </c>
      <c r="E88" s="110">
        <f>AVERAGE(E85,E87)</f>
        <v>700</v>
      </c>
      <c r="F88" s="110">
        <f>AVERAGE(F85,F87)</f>
        <v>500</v>
      </c>
      <c r="G88" s="110">
        <f>AVERAGE(G85,G87)</f>
        <v>300</v>
      </c>
      <c r="H88" s="111">
        <f>AVERAGE(H85,H87)</f>
        <v>100</v>
      </c>
      <c r="I88" s="78"/>
      <c r="J88" s="145" t="s">
        <v>193</v>
      </c>
      <c r="K88" s="146"/>
      <c r="L88" s="78"/>
    </row>
    <row r="89" spans="1:12" x14ac:dyDescent="0.2">
      <c r="A89" s="98" t="s">
        <v>194</v>
      </c>
      <c r="B89" s="78" t="s">
        <v>106</v>
      </c>
      <c r="C89" s="109" t="s">
        <v>186</v>
      </c>
      <c r="D89" s="110">
        <f>(D88*($C$74))+D86</f>
        <v>226.28</v>
      </c>
      <c r="E89" s="110">
        <f>(E88*($C$74))+E86</f>
        <v>220.44</v>
      </c>
      <c r="F89" s="110">
        <f>(F88*($C$74))+F86</f>
        <v>214.6</v>
      </c>
      <c r="G89" s="110">
        <f>(G88*($C$74))+G86</f>
        <v>208.76</v>
      </c>
      <c r="H89" s="111">
        <f>(H88*($C$74))+H86</f>
        <v>202.92</v>
      </c>
      <c r="I89" s="78"/>
      <c r="J89" s="147" t="s">
        <v>195</v>
      </c>
      <c r="K89" s="148"/>
      <c r="L89" s="78"/>
    </row>
    <row r="90" spans="1:12" x14ac:dyDescent="0.2">
      <c r="A90" s="98" t="s">
        <v>196</v>
      </c>
      <c r="B90" s="78" t="s">
        <v>197</v>
      </c>
      <c r="C90" s="109" t="s">
        <v>186</v>
      </c>
      <c r="D90" s="110">
        <f>D89*D81</f>
        <v>218.62801932367151</v>
      </c>
      <c r="E90" s="110">
        <f>E89*E81</f>
        <v>205.78309878876988</v>
      </c>
      <c r="F90" s="110">
        <f>F89*F81</f>
        <v>193.55690463635759</v>
      </c>
      <c r="G90" s="110">
        <f>G89*G81</f>
        <v>181.92227945435397</v>
      </c>
      <c r="H90" s="111">
        <f>H89*H81</f>
        <v>170.85319501893173</v>
      </c>
      <c r="I90" s="78"/>
      <c r="J90" s="147" t="s">
        <v>198</v>
      </c>
      <c r="K90" s="148"/>
      <c r="L90" s="78"/>
    </row>
    <row r="91" spans="1:12" x14ac:dyDescent="0.2">
      <c r="A91" s="98"/>
      <c r="B91" s="78"/>
      <c r="C91" s="109"/>
      <c r="D91" s="110"/>
      <c r="E91" s="110"/>
      <c r="F91" s="110"/>
      <c r="G91" s="110"/>
      <c r="H91" s="111"/>
      <c r="I91" s="78"/>
      <c r="J91" s="98"/>
      <c r="K91" s="99"/>
      <c r="L91" s="78"/>
    </row>
    <row r="92" spans="1:12" x14ac:dyDescent="0.2">
      <c r="A92" s="98" t="s">
        <v>199</v>
      </c>
      <c r="B92" s="112" t="s">
        <v>200</v>
      </c>
      <c r="C92" s="113" t="s">
        <v>186</v>
      </c>
      <c r="D92" s="114">
        <f>SUM(D90:H90)</f>
        <v>970.74349722208467</v>
      </c>
      <c r="E92" s="110"/>
      <c r="F92" s="110"/>
      <c r="G92" s="110"/>
      <c r="H92" s="111"/>
      <c r="I92" s="78"/>
      <c r="J92" s="147" t="s">
        <v>201</v>
      </c>
      <c r="K92" s="148"/>
      <c r="L92" s="78"/>
    </row>
    <row r="93" spans="1:12" ht="15" thickBot="1" x14ac:dyDescent="0.25">
      <c r="A93" s="115"/>
      <c r="B93" s="96"/>
      <c r="C93" s="116"/>
      <c r="D93" s="96"/>
      <c r="E93" s="96"/>
      <c r="F93" s="96"/>
      <c r="G93" s="96"/>
      <c r="H93" s="117"/>
      <c r="I93" s="78"/>
      <c r="J93" s="95"/>
      <c r="K93" s="117"/>
      <c r="L93" s="78"/>
    </row>
    <row r="94" spans="1:12" x14ac:dyDescent="0.2">
      <c r="A94" s="79"/>
      <c r="B94" s="78"/>
      <c r="C94" s="78"/>
      <c r="D94" s="78"/>
      <c r="E94" s="78"/>
      <c r="F94" s="78"/>
      <c r="G94" s="78"/>
      <c r="H94" s="78"/>
      <c r="I94" s="78"/>
      <c r="J94" s="79"/>
      <c r="K94" s="78"/>
      <c r="L94" s="78"/>
    </row>
    <row r="95" spans="1:12" ht="15" thickBot="1" x14ac:dyDescent="0.25">
      <c r="A95" s="79"/>
      <c r="B95" s="78"/>
      <c r="C95" s="78"/>
      <c r="D95" s="78"/>
      <c r="E95" s="78"/>
      <c r="F95" s="78"/>
      <c r="G95" s="78"/>
      <c r="H95" s="78"/>
      <c r="I95" s="78"/>
      <c r="J95" s="79"/>
      <c r="K95" s="78"/>
      <c r="L95" s="78"/>
    </row>
    <row r="96" spans="1:12" x14ac:dyDescent="0.2">
      <c r="A96" s="149" t="s">
        <v>202</v>
      </c>
      <c r="B96" s="150"/>
      <c r="C96" s="150"/>
      <c r="D96" s="150"/>
      <c r="E96" s="150"/>
      <c r="F96" s="150"/>
      <c r="G96" s="150"/>
      <c r="H96" s="151"/>
      <c r="I96" s="78"/>
      <c r="J96" s="79"/>
      <c r="K96" s="78"/>
      <c r="L96" s="78"/>
    </row>
    <row r="97" spans="1:12" x14ac:dyDescent="0.2">
      <c r="A97" s="152"/>
      <c r="B97" s="153"/>
      <c r="C97" s="153"/>
      <c r="D97" s="153"/>
      <c r="E97" s="153"/>
      <c r="F97" s="153"/>
      <c r="G97" s="153"/>
      <c r="H97" s="154"/>
      <c r="J97" s="78"/>
      <c r="K97" s="79"/>
      <c r="L97" s="78"/>
    </row>
    <row r="98" spans="1:12" x14ac:dyDescent="0.2">
      <c r="A98" s="152"/>
      <c r="B98" s="153"/>
      <c r="C98" s="153"/>
      <c r="D98" s="153"/>
      <c r="E98" s="153"/>
      <c r="F98" s="153"/>
      <c r="G98" s="153"/>
      <c r="H98" s="154"/>
    </row>
    <row r="99" spans="1:12" x14ac:dyDescent="0.2">
      <c r="A99" s="152"/>
      <c r="B99" s="153"/>
      <c r="C99" s="153"/>
      <c r="D99" s="153"/>
      <c r="E99" s="153"/>
      <c r="F99" s="153"/>
      <c r="G99" s="153"/>
      <c r="H99" s="154"/>
    </row>
    <row r="100" spans="1:12" x14ac:dyDescent="0.2">
      <c r="A100" s="152"/>
      <c r="B100" s="153"/>
      <c r="C100" s="153"/>
      <c r="D100" s="153"/>
      <c r="E100" s="153"/>
      <c r="F100" s="153"/>
      <c r="G100" s="153"/>
      <c r="H100" s="154"/>
    </row>
    <row r="101" spans="1:12" x14ac:dyDescent="0.2">
      <c r="A101" s="152"/>
      <c r="B101" s="153"/>
      <c r="C101" s="153"/>
      <c r="D101" s="153"/>
      <c r="E101" s="153"/>
      <c r="F101" s="153"/>
      <c r="G101" s="153"/>
      <c r="H101" s="154"/>
    </row>
    <row r="102" spans="1:12" x14ac:dyDescent="0.2">
      <c r="A102" s="152"/>
      <c r="B102" s="153"/>
      <c r="C102" s="153"/>
      <c r="D102" s="153"/>
      <c r="E102" s="153"/>
      <c r="F102" s="153"/>
      <c r="G102" s="153"/>
      <c r="H102" s="154"/>
    </row>
    <row r="103" spans="1:12" x14ac:dyDescent="0.2">
      <c r="A103" s="152"/>
      <c r="B103" s="153"/>
      <c r="C103" s="153"/>
      <c r="D103" s="153"/>
      <c r="E103" s="153"/>
      <c r="F103" s="153"/>
      <c r="G103" s="153"/>
      <c r="H103" s="154"/>
    </row>
    <row r="104" spans="1:12" x14ac:dyDescent="0.2">
      <c r="A104" s="152"/>
      <c r="B104" s="153"/>
      <c r="C104" s="153"/>
      <c r="D104" s="153"/>
      <c r="E104" s="153"/>
      <c r="F104" s="153"/>
      <c r="G104" s="153"/>
      <c r="H104" s="154"/>
    </row>
    <row r="105" spans="1:12" x14ac:dyDescent="0.2">
      <c r="A105" s="152"/>
      <c r="B105" s="153"/>
      <c r="C105" s="153"/>
      <c r="D105" s="153"/>
      <c r="E105" s="153"/>
      <c r="F105" s="153"/>
      <c r="G105" s="153"/>
      <c r="H105" s="154"/>
    </row>
    <row r="106" spans="1:12" x14ac:dyDescent="0.2">
      <c r="A106" s="152"/>
      <c r="B106" s="153"/>
      <c r="C106" s="153"/>
      <c r="D106" s="153"/>
      <c r="E106" s="153"/>
      <c r="F106" s="153"/>
      <c r="G106" s="153"/>
      <c r="H106" s="154"/>
    </row>
    <row r="107" spans="1:12" x14ac:dyDescent="0.2">
      <c r="A107" s="152"/>
      <c r="B107" s="153"/>
      <c r="C107" s="153"/>
      <c r="D107" s="153"/>
      <c r="E107" s="153"/>
      <c r="F107" s="153"/>
      <c r="G107" s="153"/>
      <c r="H107" s="154"/>
    </row>
    <row r="108" spans="1:12" x14ac:dyDescent="0.2">
      <c r="A108" s="152"/>
      <c r="B108" s="153"/>
      <c r="C108" s="153"/>
      <c r="D108" s="153"/>
      <c r="E108" s="153"/>
      <c r="F108" s="153"/>
      <c r="G108" s="153"/>
      <c r="H108" s="154"/>
    </row>
    <row r="109" spans="1:12" x14ac:dyDescent="0.2">
      <c r="A109" s="152"/>
      <c r="B109" s="153"/>
      <c r="C109" s="153"/>
      <c r="D109" s="153"/>
      <c r="E109" s="153"/>
      <c r="F109" s="153"/>
      <c r="G109" s="153"/>
      <c r="H109" s="154"/>
    </row>
    <row r="110" spans="1:12" x14ac:dyDescent="0.2">
      <c r="A110" s="152"/>
      <c r="B110" s="153"/>
      <c r="C110" s="153"/>
      <c r="D110" s="153"/>
      <c r="E110" s="153"/>
      <c r="F110" s="153"/>
      <c r="G110" s="153"/>
      <c r="H110" s="154"/>
    </row>
    <row r="111" spans="1:12" x14ac:dyDescent="0.2">
      <c r="A111" s="152"/>
      <c r="B111" s="153"/>
      <c r="C111" s="153"/>
      <c r="D111" s="153"/>
      <c r="E111" s="153"/>
      <c r="F111" s="153"/>
      <c r="G111" s="153"/>
      <c r="H111" s="154"/>
    </row>
    <row r="112" spans="1:12"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x14ac:dyDescent="0.2">
      <c r="A119" s="152"/>
      <c r="B119" s="153"/>
      <c r="C119" s="153"/>
      <c r="D119" s="153"/>
      <c r="E119" s="153"/>
      <c r="F119" s="153"/>
      <c r="G119" s="153"/>
      <c r="H119" s="154"/>
    </row>
    <row r="120" spans="1:8" ht="15" thickBot="1" x14ac:dyDescent="0.25">
      <c r="A120" s="155"/>
      <c r="B120" s="156"/>
      <c r="C120" s="156"/>
      <c r="D120" s="156"/>
      <c r="E120" s="156"/>
      <c r="F120" s="156"/>
      <c r="G120" s="156"/>
      <c r="H120" s="157"/>
    </row>
  </sheetData>
  <mergeCells count="17">
    <mergeCell ref="J87:K87"/>
    <mergeCell ref="A5:B5"/>
    <mergeCell ref="A7:A15"/>
    <mergeCell ref="H15:L15"/>
    <mergeCell ref="H17:L17"/>
    <mergeCell ref="A28:B28"/>
    <mergeCell ref="A30:A66"/>
    <mergeCell ref="A71:B71"/>
    <mergeCell ref="J80:K80"/>
    <mergeCell ref="J81:K81"/>
    <mergeCell ref="J85:K85"/>
    <mergeCell ref="J86:K86"/>
    <mergeCell ref="J88:K88"/>
    <mergeCell ref="J89:K89"/>
    <mergeCell ref="J90:K90"/>
    <mergeCell ref="J92:K92"/>
    <mergeCell ref="A96:H120"/>
  </mergeCells>
  <dataValidations count="4">
    <dataValidation type="list" allowBlank="1" showInputMessage="1" showErrorMessage="1" sqref="E64:E66 D30:D66 D12:D13 D27:D28" xr:uid="{BBFCE8A8-3B79-444B-B5E5-390C854DB5AA}">
      <formula1>Variables</formula1>
    </dataValidation>
    <dataValidation type="list" allowBlank="1" showInputMessage="1" showErrorMessage="1" sqref="G30:G64 G12:G13 G27:G28" xr:uid="{EDBD362D-D2D4-47CB-A5A6-F92636515832}">
      <formula1>"Fixed,Variable"</formula1>
    </dataValidation>
    <dataValidation type="list" allowBlank="1" showInputMessage="1" showErrorMessage="1" sqref="E32:F46" xr:uid="{29271854-1592-4B32-A188-162D3827CD69}">
      <formula1>INDIRECT(IFERROR(RIGHT($B32,LEN($B32)-FIND(" ",$B32)),$B32)&amp;"Subs")</formula1>
    </dataValidation>
    <dataValidation type="list" allowBlank="1" showInputMessage="1" showErrorMessage="1" sqref="E30:F31" xr:uid="{FAAA87C6-7D80-4ADA-804C-8CF2B25B3043}">
      <formula1>INDIRECT(IFERROR(RIGHT(#REF!,LEN(#REF!)-FIND(" ",#REF!)),#REF!)&amp;"Subs")</formula1>
    </dataValidation>
  </dataValidations>
  <hyperlinks>
    <hyperlink ref="F3" location="'TITLE PAGE'!A1" display="Back to title page" xr:uid="{9B960E62-65F4-45C2-BDFE-12AEC2892A8A}"/>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63125-2115-4FCA-8AC4-2B7A1479AE13}">
  <dimension ref="A1:CO120"/>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5">
      <c r="A8" s="161"/>
      <c r="B8" t="s">
        <v>215</v>
      </c>
      <c r="C8" t="s">
        <v>216</v>
      </c>
      <c r="D8" s="27" t="s">
        <v>104</v>
      </c>
      <c r="E8" s="28"/>
      <c r="F8" s="28"/>
      <c r="G8" s="29" t="s">
        <v>105</v>
      </c>
      <c r="H8" s="30"/>
      <c r="I8" s="31"/>
      <c r="J8" s="31"/>
      <c r="K8" s="31"/>
      <c r="L8" s="31"/>
      <c r="M8" s="32"/>
      <c r="N8" s="139">
        <f>('[1]2030 onwards to 2080'!$E$15/5/1000000)*'[1]2030 onwards to 2080'!$H$4</f>
        <v>3.1982181442607803E-2</v>
      </c>
      <c r="O8" s="139">
        <f>('[1]2030 onwards to 2080'!$E$15/5/1000000)*'[1]2030 onwards to 2080'!$H$4</f>
        <v>3.1982181442607803E-2</v>
      </c>
      <c r="P8" s="139">
        <f>('[1]2030 onwards to 2080'!$E$15/5/1000000)*'[1]2030 onwards to 2080'!$H$4</f>
        <v>3.1982181442607803E-2</v>
      </c>
      <c r="Q8" s="139">
        <f>('[1]2030 onwards to 2080'!$E$15/5/1000000)*'[1]2030 onwards to 2080'!$H$4</f>
        <v>3.1982181442607803E-2</v>
      </c>
      <c r="R8" s="139">
        <f>('[1]2030 onwards to 2080'!$E$15/5/1000000)*'[1]2030 onwards to 2080'!$H$4</f>
        <v>3.1982181442607803E-2</v>
      </c>
      <c r="S8" s="140">
        <f>('[1]2030 onwards to 2080'!$J$15/5/1000000)*'[1]2030 onwards to 2080'!$H$4</f>
        <v>2.888515944493425E-2</v>
      </c>
      <c r="T8" s="140">
        <f>('[1]2030 onwards to 2080'!$J$15/5/1000000)*'[1]2030 onwards to 2080'!$H$4</f>
        <v>2.888515944493425E-2</v>
      </c>
      <c r="U8" s="140">
        <f>('[1]2030 onwards to 2080'!$J$15/5/1000000)*'[1]2030 onwards to 2080'!$H$4</f>
        <v>2.888515944493425E-2</v>
      </c>
      <c r="V8" s="140">
        <f>('[1]2030 onwards to 2080'!$J$15/5/1000000)*'[1]2030 onwards to 2080'!$H$4</f>
        <v>2.888515944493425E-2</v>
      </c>
      <c r="W8" s="140">
        <f>('[1]2030 onwards to 2080'!$J$15/5/1000000)*'[1]2030 onwards to 2080'!$H$4</f>
        <v>2.888515944493425E-2</v>
      </c>
      <c r="X8" s="141">
        <f>('[1]2030 onwards to 2080'!$P$15/5/1000000)*'[1]2030 onwards to 2080'!$H$4</f>
        <v>2.6933459482438686E-2</v>
      </c>
      <c r="Y8" s="141">
        <f>('[1]2030 onwards to 2080'!$P$15/5/1000000)*'[1]2030 onwards to 2080'!$H$4</f>
        <v>2.6933459482438686E-2</v>
      </c>
      <c r="Z8" s="141">
        <f>('[1]2030 onwards to 2080'!$P$15/5/1000000)*'[1]2030 onwards to 2080'!$H$4</f>
        <v>2.6933459482438686E-2</v>
      </c>
      <c r="AA8" s="141">
        <f>('[1]2030 onwards to 2080'!$P$15/5/1000000)*'[1]2030 onwards to 2080'!$H$4</f>
        <v>2.6933459482438686E-2</v>
      </c>
      <c r="AB8" s="141">
        <f>('[1]2030 onwards to 2080'!$P$15/5/1000000)*'[1]2030 onwards to 2080'!$H$4</f>
        <v>2.6933459482438686E-2</v>
      </c>
      <c r="AC8" s="141">
        <f>('[1]2030 onwards to 2080'!$V$15/5/1000000)*'[1]2030 onwards to 2080'!$H$4</f>
        <v>2.5502212843275276E-2</v>
      </c>
      <c r="AD8" s="141">
        <f>('[1]2030 onwards to 2080'!$V$15/5/1000000)*'[1]2030 onwards to 2080'!$H$4</f>
        <v>2.5502212843275276E-2</v>
      </c>
      <c r="AE8" s="141">
        <f>('[1]2030 onwards to 2080'!$V$15/5/1000000)*'[1]2030 onwards to 2080'!$H$4</f>
        <v>2.5502212843275276E-2</v>
      </c>
      <c r="AF8" s="141">
        <f>('[1]2030 onwards to 2080'!$V$15/5/1000000)*'[1]2030 onwards to 2080'!$H$4</f>
        <v>2.5502212843275276E-2</v>
      </c>
      <c r="AG8" s="141">
        <f>('[1]2030 onwards to 2080'!$V$15/5/1000000)*'[1]2030 onwards to 2080'!$H$4</f>
        <v>2.5502212843275276E-2</v>
      </c>
      <c r="AH8" s="141">
        <f>('[1]2030 onwards to 2080'!$AB$15/5/1000000)*'[1]2030 onwards to 2080'!$H$4</f>
        <v>2.4461306196610983E-2</v>
      </c>
      <c r="AI8" s="141">
        <f>('[1]2030 onwards to 2080'!$AB$15/5/1000000)*'[1]2030 onwards to 2080'!$H$4</f>
        <v>2.4461306196610983E-2</v>
      </c>
      <c r="AJ8" s="141">
        <f>('[1]2030 onwards to 2080'!$AB$15/5/1000000)*'[1]2030 onwards to 2080'!$H$4</f>
        <v>2.4461306196610983E-2</v>
      </c>
      <c r="AK8" s="141">
        <f>('[1]2030 onwards to 2080'!$AB$15/5/1000000)*'[1]2030 onwards to 2080'!$H$4</f>
        <v>2.4461306196610983E-2</v>
      </c>
      <c r="AL8" s="141">
        <f>('[1]2030 onwards to 2080'!$AB$15/5/1000000)*'[1]2030 onwards to 2080'!$H$4</f>
        <v>2.4461306196610983E-2</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2"/>
      <c r="BR8" s="32"/>
      <c r="BS8" s="32"/>
      <c r="BT8" s="32"/>
      <c r="BU8" s="32"/>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2"/>
      <c r="N9" s="130">
        <f>N24</f>
        <v>0</v>
      </c>
      <c r="O9" s="130">
        <f t="shared" ref="O9:BQ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si="0"/>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2"/>
      <c r="N10" s="131">
        <f>$E$10</f>
        <v>3.5000000000000003E-2</v>
      </c>
      <c r="O10" s="131">
        <f t="shared" ref="O10:BQ10" si="1">$E$10</f>
        <v>3.5000000000000003E-2</v>
      </c>
      <c r="P10" s="131">
        <f t="shared" si="1"/>
        <v>3.5000000000000003E-2</v>
      </c>
      <c r="Q10" s="131">
        <f t="shared" si="1"/>
        <v>3.5000000000000003E-2</v>
      </c>
      <c r="R10" s="131">
        <f t="shared" si="1"/>
        <v>3.5000000000000003E-2</v>
      </c>
      <c r="S10" s="131">
        <f t="shared" si="1"/>
        <v>3.5000000000000003E-2</v>
      </c>
      <c r="T10" s="131">
        <f t="shared" si="1"/>
        <v>3.5000000000000003E-2</v>
      </c>
      <c r="U10" s="131">
        <f t="shared" si="1"/>
        <v>3.5000000000000003E-2</v>
      </c>
      <c r="V10" s="131">
        <f t="shared" si="1"/>
        <v>3.5000000000000003E-2</v>
      </c>
      <c r="W10" s="131">
        <f t="shared" si="1"/>
        <v>3.5000000000000003E-2</v>
      </c>
      <c r="X10" s="131">
        <f t="shared" si="1"/>
        <v>3.5000000000000003E-2</v>
      </c>
      <c r="Y10" s="131">
        <f t="shared" si="1"/>
        <v>3.5000000000000003E-2</v>
      </c>
      <c r="Z10" s="131">
        <f t="shared" si="1"/>
        <v>3.5000000000000003E-2</v>
      </c>
      <c r="AA10" s="131">
        <f t="shared" si="1"/>
        <v>3.5000000000000003E-2</v>
      </c>
      <c r="AB10" s="131">
        <f t="shared" si="1"/>
        <v>3.5000000000000003E-2</v>
      </c>
      <c r="AC10" s="131">
        <f t="shared" si="1"/>
        <v>3.5000000000000003E-2</v>
      </c>
      <c r="AD10" s="131">
        <f t="shared" si="1"/>
        <v>3.5000000000000003E-2</v>
      </c>
      <c r="AE10" s="131">
        <f t="shared" si="1"/>
        <v>3.5000000000000003E-2</v>
      </c>
      <c r="AF10" s="131">
        <f t="shared" si="1"/>
        <v>3.5000000000000003E-2</v>
      </c>
      <c r="AG10" s="131">
        <f t="shared" si="1"/>
        <v>3.5000000000000003E-2</v>
      </c>
      <c r="AH10" s="131">
        <f t="shared" si="1"/>
        <v>3.5000000000000003E-2</v>
      </c>
      <c r="AI10" s="131">
        <f t="shared" si="1"/>
        <v>3.5000000000000003E-2</v>
      </c>
      <c r="AJ10" s="131">
        <f t="shared" si="1"/>
        <v>3.5000000000000003E-2</v>
      </c>
      <c r="AK10" s="131">
        <f t="shared" si="1"/>
        <v>3.5000000000000003E-2</v>
      </c>
      <c r="AL10" s="131">
        <f t="shared" si="1"/>
        <v>3.5000000000000003E-2</v>
      </c>
      <c r="AM10" s="131">
        <f t="shared" si="1"/>
        <v>3.5000000000000003E-2</v>
      </c>
      <c r="AN10" s="131">
        <f t="shared" si="1"/>
        <v>3.5000000000000003E-2</v>
      </c>
      <c r="AO10" s="131">
        <f t="shared" si="1"/>
        <v>3.5000000000000003E-2</v>
      </c>
      <c r="AP10" s="131">
        <f t="shared" si="1"/>
        <v>3.5000000000000003E-2</v>
      </c>
      <c r="AQ10" s="131">
        <f t="shared" si="1"/>
        <v>3.5000000000000003E-2</v>
      </c>
      <c r="AR10" s="131">
        <f t="shared" si="1"/>
        <v>3.5000000000000003E-2</v>
      </c>
      <c r="AS10" s="131">
        <f t="shared" si="1"/>
        <v>3.5000000000000003E-2</v>
      </c>
      <c r="AT10" s="131">
        <f t="shared" si="1"/>
        <v>3.5000000000000003E-2</v>
      </c>
      <c r="AU10" s="131">
        <f t="shared" si="1"/>
        <v>3.5000000000000003E-2</v>
      </c>
      <c r="AV10" s="131">
        <f t="shared" si="1"/>
        <v>3.5000000000000003E-2</v>
      </c>
      <c r="AW10" s="131">
        <f t="shared" si="1"/>
        <v>3.5000000000000003E-2</v>
      </c>
      <c r="AX10" s="131">
        <f t="shared" si="1"/>
        <v>3.5000000000000003E-2</v>
      </c>
      <c r="AY10" s="131">
        <f t="shared" si="1"/>
        <v>3.5000000000000003E-2</v>
      </c>
      <c r="AZ10" s="131">
        <f t="shared" si="1"/>
        <v>3.5000000000000003E-2</v>
      </c>
      <c r="BA10" s="131">
        <f t="shared" si="1"/>
        <v>3.5000000000000003E-2</v>
      </c>
      <c r="BB10" s="131">
        <f t="shared" si="1"/>
        <v>3.5000000000000003E-2</v>
      </c>
      <c r="BC10" s="131">
        <f t="shared" si="1"/>
        <v>3.5000000000000003E-2</v>
      </c>
      <c r="BD10" s="131">
        <f t="shared" si="1"/>
        <v>3.5000000000000003E-2</v>
      </c>
      <c r="BE10" s="131">
        <f t="shared" si="1"/>
        <v>3.5000000000000003E-2</v>
      </c>
      <c r="BF10" s="131">
        <f t="shared" si="1"/>
        <v>3.5000000000000003E-2</v>
      </c>
      <c r="BG10" s="131">
        <f t="shared" si="1"/>
        <v>3.5000000000000003E-2</v>
      </c>
      <c r="BH10" s="131">
        <f t="shared" si="1"/>
        <v>3.5000000000000003E-2</v>
      </c>
      <c r="BI10" s="131">
        <f t="shared" si="1"/>
        <v>3.5000000000000003E-2</v>
      </c>
      <c r="BJ10" s="131">
        <f t="shared" si="1"/>
        <v>3.5000000000000003E-2</v>
      </c>
      <c r="BK10" s="131">
        <f t="shared" si="1"/>
        <v>3.5000000000000003E-2</v>
      </c>
      <c r="BL10" s="131">
        <f t="shared" si="1"/>
        <v>3.5000000000000003E-2</v>
      </c>
      <c r="BM10" s="131">
        <f t="shared" si="1"/>
        <v>3.5000000000000003E-2</v>
      </c>
      <c r="BN10" s="131">
        <f t="shared" si="1"/>
        <v>3.5000000000000003E-2</v>
      </c>
      <c r="BO10" s="131">
        <f t="shared" si="1"/>
        <v>3.5000000000000003E-2</v>
      </c>
      <c r="BP10" s="131">
        <f t="shared" si="1"/>
        <v>3.5000000000000003E-2</v>
      </c>
      <c r="BQ10" s="131">
        <f t="shared" si="1"/>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2"/>
      <c r="N11" s="132">
        <f>1/(1+N10)</f>
        <v>0.96618357487922713</v>
      </c>
      <c r="O11" s="132">
        <f t="shared" ref="O11:BQ11" si="2">1/(1+O10)</f>
        <v>0.96618357487922713</v>
      </c>
      <c r="P11" s="132">
        <f t="shared" si="2"/>
        <v>0.96618357487922713</v>
      </c>
      <c r="Q11" s="132">
        <f t="shared" si="2"/>
        <v>0.96618357487922713</v>
      </c>
      <c r="R11" s="132">
        <f t="shared" si="2"/>
        <v>0.96618357487922713</v>
      </c>
      <c r="S11" s="132">
        <f t="shared" si="2"/>
        <v>0.96618357487922713</v>
      </c>
      <c r="T11" s="132">
        <f t="shared" si="2"/>
        <v>0.96618357487922713</v>
      </c>
      <c r="U11" s="132">
        <f t="shared" si="2"/>
        <v>0.96618357487922713</v>
      </c>
      <c r="V11" s="132">
        <f t="shared" si="2"/>
        <v>0.96618357487922713</v>
      </c>
      <c r="W11" s="132">
        <f t="shared" si="2"/>
        <v>0.96618357487922713</v>
      </c>
      <c r="X11" s="132">
        <f t="shared" si="2"/>
        <v>0.96618357487922713</v>
      </c>
      <c r="Y11" s="132">
        <f t="shared" si="2"/>
        <v>0.96618357487922713</v>
      </c>
      <c r="Z11" s="132">
        <f t="shared" si="2"/>
        <v>0.96618357487922713</v>
      </c>
      <c r="AA11" s="132">
        <f t="shared" si="2"/>
        <v>0.96618357487922713</v>
      </c>
      <c r="AB11" s="132">
        <f t="shared" si="2"/>
        <v>0.96618357487922713</v>
      </c>
      <c r="AC11" s="132">
        <f t="shared" si="2"/>
        <v>0.96618357487922713</v>
      </c>
      <c r="AD11" s="132">
        <f t="shared" si="2"/>
        <v>0.96618357487922713</v>
      </c>
      <c r="AE11" s="132">
        <f t="shared" si="2"/>
        <v>0.96618357487922713</v>
      </c>
      <c r="AF11" s="132">
        <f t="shared" si="2"/>
        <v>0.96618357487922713</v>
      </c>
      <c r="AG11" s="132">
        <f t="shared" si="2"/>
        <v>0.96618357487922713</v>
      </c>
      <c r="AH11" s="132">
        <f t="shared" si="2"/>
        <v>0.96618357487922713</v>
      </c>
      <c r="AI11" s="132">
        <f t="shared" si="2"/>
        <v>0.96618357487922713</v>
      </c>
      <c r="AJ11" s="132">
        <f t="shared" si="2"/>
        <v>0.96618357487922713</v>
      </c>
      <c r="AK11" s="132">
        <f t="shared" si="2"/>
        <v>0.96618357487922713</v>
      </c>
      <c r="AL11" s="132">
        <f t="shared" si="2"/>
        <v>0.96618357487922713</v>
      </c>
      <c r="AM11" s="132">
        <f t="shared" si="2"/>
        <v>0.96618357487922713</v>
      </c>
      <c r="AN11" s="132">
        <f t="shared" si="2"/>
        <v>0.96618357487922713</v>
      </c>
      <c r="AO11" s="132">
        <f t="shared" si="2"/>
        <v>0.96618357487922713</v>
      </c>
      <c r="AP11" s="132">
        <f t="shared" si="2"/>
        <v>0.96618357487922713</v>
      </c>
      <c r="AQ11" s="132">
        <f t="shared" si="2"/>
        <v>0.96618357487922713</v>
      </c>
      <c r="AR11" s="132">
        <f t="shared" si="2"/>
        <v>0.96618357487922713</v>
      </c>
      <c r="AS11" s="132">
        <f t="shared" si="2"/>
        <v>0.96618357487922713</v>
      </c>
      <c r="AT11" s="132">
        <f t="shared" si="2"/>
        <v>0.96618357487922713</v>
      </c>
      <c r="AU11" s="132">
        <f t="shared" si="2"/>
        <v>0.96618357487922713</v>
      </c>
      <c r="AV11" s="132">
        <f t="shared" si="2"/>
        <v>0.96618357487922713</v>
      </c>
      <c r="AW11" s="132">
        <f t="shared" si="2"/>
        <v>0.96618357487922713</v>
      </c>
      <c r="AX11" s="132">
        <f t="shared" si="2"/>
        <v>0.96618357487922713</v>
      </c>
      <c r="AY11" s="132">
        <f t="shared" si="2"/>
        <v>0.96618357487922713</v>
      </c>
      <c r="AZ11" s="132">
        <f t="shared" si="2"/>
        <v>0.96618357487922713</v>
      </c>
      <c r="BA11" s="132">
        <f t="shared" si="2"/>
        <v>0.96618357487922713</v>
      </c>
      <c r="BB11" s="132">
        <f t="shared" si="2"/>
        <v>0.96618357487922713</v>
      </c>
      <c r="BC11" s="132">
        <f t="shared" si="2"/>
        <v>0.96618357487922713</v>
      </c>
      <c r="BD11" s="132">
        <f t="shared" si="2"/>
        <v>0.96618357487922713</v>
      </c>
      <c r="BE11" s="132">
        <f t="shared" si="2"/>
        <v>0.96618357487922713</v>
      </c>
      <c r="BF11" s="132">
        <f t="shared" si="2"/>
        <v>0.96618357487922713</v>
      </c>
      <c r="BG11" s="132">
        <f t="shared" si="2"/>
        <v>0.96618357487922713</v>
      </c>
      <c r="BH11" s="132">
        <f t="shared" si="2"/>
        <v>0.96618357487922713</v>
      </c>
      <c r="BI11" s="132">
        <f t="shared" si="2"/>
        <v>0.96618357487922713</v>
      </c>
      <c r="BJ11" s="132">
        <f t="shared" si="2"/>
        <v>0.96618357487922713</v>
      </c>
      <c r="BK11" s="132">
        <f t="shared" si="2"/>
        <v>0.96618357487922713</v>
      </c>
      <c r="BL11" s="132">
        <f t="shared" si="2"/>
        <v>0.96618357487922713</v>
      </c>
      <c r="BM11" s="132">
        <f t="shared" si="2"/>
        <v>0.96618357487922713</v>
      </c>
      <c r="BN11" s="132">
        <f t="shared" si="2"/>
        <v>0.96618357487922713</v>
      </c>
      <c r="BO11" s="132">
        <f t="shared" si="2"/>
        <v>0.96618357487922713</v>
      </c>
      <c r="BP11" s="132">
        <f t="shared" si="2"/>
        <v>0.96618357487922713</v>
      </c>
      <c r="BQ11" s="132">
        <f t="shared" si="2"/>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2"/>
      <c r="N14" s="41">
        <f>IF((N8+N9)*N11&lt;&gt;0,(N8+N9)*N11,"")</f>
        <v>3.0900658398654884E-2</v>
      </c>
      <c r="O14" s="41">
        <f t="shared" ref="O14:BZ14" si="3">IF((O8+O9)*O11&lt;&gt;0,(O8+O9)*O11,"")</f>
        <v>3.0900658398654884E-2</v>
      </c>
      <c r="P14" s="41">
        <f t="shared" si="3"/>
        <v>3.0900658398654884E-2</v>
      </c>
      <c r="Q14" s="41">
        <f t="shared" si="3"/>
        <v>3.0900658398654884E-2</v>
      </c>
      <c r="R14" s="41">
        <f t="shared" si="3"/>
        <v>3.0900658398654884E-2</v>
      </c>
      <c r="S14" s="41">
        <f t="shared" si="3"/>
        <v>2.7908366613463045E-2</v>
      </c>
      <c r="T14" s="41">
        <f t="shared" si="3"/>
        <v>2.7908366613463045E-2</v>
      </c>
      <c r="U14" s="41">
        <f t="shared" si="3"/>
        <v>2.7908366613463045E-2</v>
      </c>
      <c r="V14" s="41">
        <f t="shared" si="3"/>
        <v>2.7908366613463045E-2</v>
      </c>
      <c r="W14" s="41">
        <f t="shared" si="3"/>
        <v>2.7908366613463045E-2</v>
      </c>
      <c r="X14" s="41">
        <f t="shared" si="3"/>
        <v>2.6022666166607429E-2</v>
      </c>
      <c r="Y14" s="41">
        <f t="shared" si="3"/>
        <v>2.6022666166607429E-2</v>
      </c>
      <c r="Z14" s="41">
        <f t="shared" si="3"/>
        <v>2.6022666166607429E-2</v>
      </c>
      <c r="AA14" s="41">
        <f t="shared" si="3"/>
        <v>2.6022666166607429E-2</v>
      </c>
      <c r="AB14" s="41">
        <f>IF((AB8+AB9)*AB11&lt;&gt;0,(AB8+AB9)*AB11,"")</f>
        <v>2.6022666166607429E-2</v>
      </c>
      <c r="AC14" s="41">
        <f t="shared" si="3"/>
        <v>2.4639819172246644E-2</v>
      </c>
      <c r="AD14" s="41">
        <f t="shared" si="3"/>
        <v>2.4639819172246644E-2</v>
      </c>
      <c r="AE14" s="41">
        <f t="shared" si="3"/>
        <v>2.4639819172246644E-2</v>
      </c>
      <c r="AF14" s="41">
        <f t="shared" si="3"/>
        <v>2.4639819172246644E-2</v>
      </c>
      <c r="AG14" s="41">
        <f t="shared" si="3"/>
        <v>2.4639819172246644E-2</v>
      </c>
      <c r="AH14" s="41">
        <f t="shared" si="3"/>
        <v>2.363411226725699E-2</v>
      </c>
      <c r="AI14" s="41">
        <f t="shared" si="3"/>
        <v>2.363411226725699E-2</v>
      </c>
      <c r="AJ14" s="41">
        <f t="shared" si="3"/>
        <v>2.363411226725699E-2</v>
      </c>
      <c r="AK14" s="41">
        <f t="shared" si="3"/>
        <v>2.363411226725699E-2</v>
      </c>
      <c r="AL14" s="41">
        <f t="shared" si="3"/>
        <v>2.363411226725699E-2</v>
      </c>
      <c r="AM14" s="41" t="str">
        <f t="shared" si="3"/>
        <v/>
      </c>
      <c r="AN14" s="41" t="str">
        <f t="shared" si="3"/>
        <v/>
      </c>
      <c r="AO14" s="41" t="str">
        <f t="shared" si="3"/>
        <v/>
      </c>
      <c r="AP14" s="41" t="str">
        <f t="shared" si="3"/>
        <v/>
      </c>
      <c r="AQ14" s="41" t="str">
        <f t="shared" si="3"/>
        <v/>
      </c>
      <c r="AR14" s="41" t="str">
        <f t="shared" si="3"/>
        <v/>
      </c>
      <c r="AS14" s="41" t="str">
        <f t="shared" si="3"/>
        <v/>
      </c>
      <c r="AT14" s="41" t="str">
        <f t="shared" si="3"/>
        <v/>
      </c>
      <c r="AU14" s="41" t="str">
        <f t="shared" si="3"/>
        <v/>
      </c>
      <c r="AV14" s="41" t="str">
        <f t="shared" si="3"/>
        <v/>
      </c>
      <c r="AW14" s="41" t="str">
        <f t="shared" si="3"/>
        <v/>
      </c>
      <c r="AX14" s="41" t="str">
        <f t="shared" si="3"/>
        <v/>
      </c>
      <c r="AY14" s="41" t="str">
        <f t="shared" si="3"/>
        <v/>
      </c>
      <c r="AZ14" s="41" t="str">
        <f t="shared" si="3"/>
        <v/>
      </c>
      <c r="BA14" s="41" t="str">
        <f t="shared" si="3"/>
        <v/>
      </c>
      <c r="BB14" s="41" t="str">
        <f t="shared" si="3"/>
        <v/>
      </c>
      <c r="BC14" s="41" t="str">
        <f t="shared" si="3"/>
        <v/>
      </c>
      <c r="BD14" s="41" t="str">
        <f t="shared" si="3"/>
        <v/>
      </c>
      <c r="BE14" s="41" t="str">
        <f t="shared" si="3"/>
        <v/>
      </c>
      <c r="BF14" s="41" t="str">
        <f t="shared" si="3"/>
        <v/>
      </c>
      <c r="BG14" s="41" t="str">
        <f t="shared" si="3"/>
        <v/>
      </c>
      <c r="BH14" s="41" t="str">
        <f t="shared" si="3"/>
        <v/>
      </c>
      <c r="BI14" s="41" t="str">
        <f t="shared" si="3"/>
        <v/>
      </c>
      <c r="BJ14" s="41" t="str">
        <f t="shared" si="3"/>
        <v/>
      </c>
      <c r="BK14" s="41" t="str">
        <f t="shared" si="3"/>
        <v/>
      </c>
      <c r="BL14" s="41" t="str">
        <f t="shared" si="3"/>
        <v/>
      </c>
      <c r="BM14" s="41" t="str">
        <f t="shared" si="3"/>
        <v/>
      </c>
      <c r="BN14" s="41" t="str">
        <f t="shared" si="3"/>
        <v/>
      </c>
      <c r="BO14" s="41" t="str">
        <f t="shared" si="3"/>
        <v/>
      </c>
      <c r="BP14" s="41" t="str">
        <f t="shared" si="3"/>
        <v/>
      </c>
      <c r="BQ14" s="41" t="str">
        <f t="shared" si="3"/>
        <v/>
      </c>
      <c r="BR14" s="41" t="str">
        <f t="shared" si="3"/>
        <v/>
      </c>
      <c r="BS14" s="41" t="str">
        <f t="shared" si="3"/>
        <v/>
      </c>
      <c r="BT14" s="41" t="str">
        <f t="shared" si="3"/>
        <v/>
      </c>
      <c r="BU14" s="41" t="str">
        <f t="shared" si="3"/>
        <v/>
      </c>
      <c r="BV14" s="41" t="str">
        <f t="shared" si="3"/>
        <v/>
      </c>
      <c r="BW14" s="41" t="str">
        <f t="shared" si="3"/>
        <v/>
      </c>
      <c r="BX14" s="41" t="str">
        <f t="shared" si="3"/>
        <v/>
      </c>
      <c r="BY14" s="41" t="str">
        <f t="shared" si="3"/>
        <v/>
      </c>
      <c r="BZ14" s="41" t="str">
        <f t="shared" si="3"/>
        <v/>
      </c>
      <c r="CA14" s="41" t="str">
        <f t="shared" ref="CA14:CO14" si="4">IF((CA8+CA9)*CA11&lt;&gt;0,(CA8+CA9)*CA11,"")</f>
        <v/>
      </c>
      <c r="CB14" s="41" t="str">
        <f t="shared" si="4"/>
        <v/>
      </c>
      <c r="CC14" s="41" t="str">
        <f t="shared" si="4"/>
        <v/>
      </c>
      <c r="CD14" s="41" t="str">
        <f t="shared" si="4"/>
        <v/>
      </c>
      <c r="CE14" s="41" t="str">
        <f t="shared" si="4"/>
        <v/>
      </c>
      <c r="CF14" s="41" t="str">
        <f t="shared" si="4"/>
        <v/>
      </c>
      <c r="CG14" s="41" t="str">
        <f t="shared" si="4"/>
        <v/>
      </c>
      <c r="CH14" s="41" t="str">
        <f t="shared" si="4"/>
        <v/>
      </c>
      <c r="CI14" s="41" t="str">
        <f t="shared" si="4"/>
        <v/>
      </c>
      <c r="CJ14" s="41" t="str">
        <f t="shared" si="4"/>
        <v/>
      </c>
      <c r="CK14" s="41" t="str">
        <f t="shared" si="4"/>
        <v/>
      </c>
      <c r="CL14" s="41" t="str">
        <f t="shared" si="4"/>
        <v/>
      </c>
      <c r="CM14" s="41" t="str">
        <f t="shared" si="4"/>
        <v/>
      </c>
      <c r="CN14" s="41" t="str">
        <f t="shared" si="4"/>
        <v/>
      </c>
      <c r="CO14" s="42" t="str">
        <f t="shared" si="4"/>
        <v/>
      </c>
    </row>
    <row r="15" spans="1:93" s="43" customFormat="1" ht="15.75" thickBot="1" x14ac:dyDescent="0.25">
      <c r="A15" s="162"/>
      <c r="B15" s="36"/>
      <c r="C15" s="37"/>
      <c r="D15" s="38" t="s">
        <v>114</v>
      </c>
      <c r="E15" s="37"/>
      <c r="F15" s="37"/>
      <c r="G15" s="37" t="s">
        <v>101</v>
      </c>
      <c r="H15" s="163">
        <f>IF(SUM($M$14:$CO$14)&lt;&gt;0,SUM($M$14:$CO$14),"")</f>
        <v>0.6655281130911449</v>
      </c>
      <c r="I15" s="164"/>
      <c r="J15" s="164"/>
      <c r="K15" s="164"/>
      <c r="L15" s="165"/>
    </row>
    <row r="16" spans="1:93" s="43" customFormat="1" ht="15.75" thickBot="1" x14ac:dyDescent="0.25">
      <c r="A16" s="119"/>
      <c r="B16" s="45"/>
      <c r="C16" s="45"/>
      <c r="D16" s="46"/>
      <c r="E16" s="45"/>
      <c r="F16" s="45"/>
      <c r="G16" s="45"/>
      <c r="H16" s="120">
        <f>H15</f>
        <v>0.6655281130911449</v>
      </c>
      <c r="I16" s="120"/>
      <c r="J16" s="120"/>
      <c r="K16" s="120"/>
      <c r="L16" s="120"/>
    </row>
    <row r="17" spans="1:93" s="43" customFormat="1" ht="16.5" customHeight="1" thickBot="1" x14ac:dyDescent="0.3">
      <c r="A17" s="119"/>
      <c r="B17" s="45"/>
      <c r="C17" s="45"/>
      <c r="D17" s="46"/>
      <c r="E17" s="45"/>
      <c r="F17" s="45"/>
      <c r="G17" s="45"/>
      <c r="H17" s="163">
        <f>IF(SUM($M$14:$AL$14)&lt;&gt;0,SUM($M$14:$AL$14),"")</f>
        <v>0.6655281130911449</v>
      </c>
      <c r="I17" s="164"/>
      <c r="J17" s="164"/>
      <c r="K17" s="164"/>
      <c r="L17" s="165"/>
      <c r="M17" s="133" t="s">
        <v>115</v>
      </c>
    </row>
    <row r="18" spans="1:93" s="43" customFormat="1" ht="16.5" customHeight="1" thickBot="1" x14ac:dyDescent="0.3">
      <c r="A18" s="119"/>
      <c r="B18" s="45"/>
      <c r="C18" s="45"/>
      <c r="D18" s="46"/>
      <c r="E18" s="45"/>
      <c r="F18" s="45"/>
      <c r="G18" s="45"/>
      <c r="H18" s="120"/>
      <c r="I18" s="120"/>
      <c r="J18" s="120"/>
      <c r="K18" s="120"/>
      <c r="L18" s="120"/>
      <c r="M18" s="133"/>
    </row>
    <row r="19" spans="1:93" s="43" customFormat="1" ht="18" x14ac:dyDescent="0.25">
      <c r="A19" s="119"/>
      <c r="B19" s="45"/>
      <c r="C19" s="45"/>
      <c r="D19" s="46"/>
      <c r="E19" s="121" t="s">
        <v>116</v>
      </c>
      <c r="F19" s="2"/>
      <c r="G19" s="2"/>
      <c r="H19" s="120">
        <f>H17</f>
        <v>0.6655281130911449</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119"/>
      <c r="B20" s="45"/>
      <c r="C20" s="45"/>
      <c r="D20" s="46"/>
      <c r="E20" s="122" t="s">
        <v>117</v>
      </c>
      <c r="F20" s="123" t="s">
        <v>118</v>
      </c>
      <c r="G20" s="124"/>
      <c r="H20" s="124"/>
      <c r="I20" s="124"/>
      <c r="J20" s="124"/>
      <c r="K20" s="124"/>
      <c r="L20" s="124"/>
      <c r="M20" s="124">
        <f>+M8</f>
        <v>0</v>
      </c>
      <c r="N20" s="134">
        <f>+N7+M22</f>
        <v>0</v>
      </c>
      <c r="O20" s="134">
        <f t="shared" ref="O20:BZ20" si="5">+O7+N22</f>
        <v>0</v>
      </c>
      <c r="P20" s="134">
        <f t="shared" si="5"/>
        <v>0</v>
      </c>
      <c r="Q20" s="134">
        <f t="shared" si="5"/>
        <v>0</v>
      </c>
      <c r="R20" s="134">
        <f t="shared" si="5"/>
        <v>0</v>
      </c>
      <c r="S20" s="134">
        <f t="shared" si="5"/>
        <v>0</v>
      </c>
      <c r="T20" s="134">
        <f t="shared" si="5"/>
        <v>0</v>
      </c>
      <c r="U20" s="134">
        <f t="shared" si="5"/>
        <v>0</v>
      </c>
      <c r="V20" s="134">
        <f t="shared" si="5"/>
        <v>0</v>
      </c>
      <c r="W20" s="134">
        <f t="shared" si="5"/>
        <v>0</v>
      </c>
      <c r="X20" s="134">
        <f t="shared" si="5"/>
        <v>0</v>
      </c>
      <c r="Y20" s="134">
        <f t="shared" si="5"/>
        <v>0</v>
      </c>
      <c r="Z20" s="134">
        <f t="shared" si="5"/>
        <v>0</v>
      </c>
      <c r="AA20" s="134">
        <f t="shared" si="5"/>
        <v>0</v>
      </c>
      <c r="AB20" s="134">
        <f t="shared" si="5"/>
        <v>0</v>
      </c>
      <c r="AC20" s="134">
        <f t="shared" si="5"/>
        <v>0</v>
      </c>
      <c r="AD20" s="134">
        <f t="shared" si="5"/>
        <v>0</v>
      </c>
      <c r="AE20" s="134">
        <f t="shared" si="5"/>
        <v>0</v>
      </c>
      <c r="AF20" s="134">
        <f t="shared" si="5"/>
        <v>0</v>
      </c>
      <c r="AG20" s="134">
        <f t="shared" si="5"/>
        <v>0</v>
      </c>
      <c r="AH20" s="134">
        <f t="shared" si="5"/>
        <v>0</v>
      </c>
      <c r="AI20" s="134">
        <f t="shared" si="5"/>
        <v>0</v>
      </c>
      <c r="AJ20" s="134">
        <f t="shared" si="5"/>
        <v>0</v>
      </c>
      <c r="AK20" s="134">
        <f t="shared" si="5"/>
        <v>0</v>
      </c>
      <c r="AL20" s="134">
        <f t="shared" si="5"/>
        <v>0</v>
      </c>
      <c r="AM20" s="134">
        <f t="shared" si="5"/>
        <v>0</v>
      </c>
      <c r="AN20" s="134">
        <f t="shared" si="5"/>
        <v>0</v>
      </c>
      <c r="AO20" s="134">
        <f t="shared" si="5"/>
        <v>0</v>
      </c>
      <c r="AP20" s="134">
        <f t="shared" si="5"/>
        <v>0</v>
      </c>
      <c r="AQ20" s="134">
        <f t="shared" si="5"/>
        <v>0</v>
      </c>
      <c r="AR20" s="134">
        <f t="shared" si="5"/>
        <v>0</v>
      </c>
      <c r="AS20" s="134">
        <f t="shared" si="5"/>
        <v>0</v>
      </c>
      <c r="AT20" s="134">
        <f t="shared" si="5"/>
        <v>0</v>
      </c>
      <c r="AU20" s="134">
        <f t="shared" si="5"/>
        <v>0</v>
      </c>
      <c r="AV20" s="134">
        <f t="shared" si="5"/>
        <v>0</v>
      </c>
      <c r="AW20" s="134">
        <f t="shared" si="5"/>
        <v>0</v>
      </c>
      <c r="AX20" s="134">
        <f t="shared" si="5"/>
        <v>0</v>
      </c>
      <c r="AY20" s="134">
        <f t="shared" si="5"/>
        <v>0</v>
      </c>
      <c r="AZ20" s="134">
        <f t="shared" si="5"/>
        <v>0</v>
      </c>
      <c r="BA20" s="134">
        <f t="shared" si="5"/>
        <v>0</v>
      </c>
      <c r="BB20" s="134">
        <f t="shared" si="5"/>
        <v>0</v>
      </c>
      <c r="BC20" s="134">
        <f t="shared" si="5"/>
        <v>0</v>
      </c>
      <c r="BD20" s="134">
        <f t="shared" si="5"/>
        <v>0</v>
      </c>
      <c r="BE20" s="134">
        <f t="shared" si="5"/>
        <v>0</v>
      </c>
      <c r="BF20" s="134">
        <f t="shared" si="5"/>
        <v>0</v>
      </c>
      <c r="BG20" s="134">
        <f t="shared" si="5"/>
        <v>0</v>
      </c>
      <c r="BH20" s="134">
        <f t="shared" si="5"/>
        <v>0</v>
      </c>
      <c r="BI20" s="134">
        <f t="shared" si="5"/>
        <v>0</v>
      </c>
      <c r="BJ20" s="134">
        <f t="shared" si="5"/>
        <v>0</v>
      </c>
      <c r="BK20" s="134">
        <f t="shared" si="5"/>
        <v>0</v>
      </c>
      <c r="BL20" s="134">
        <f t="shared" si="5"/>
        <v>0</v>
      </c>
      <c r="BM20" s="134">
        <f t="shared" si="5"/>
        <v>0</v>
      </c>
      <c r="BN20" s="134">
        <f t="shared" si="5"/>
        <v>0</v>
      </c>
      <c r="BO20" s="134">
        <f t="shared" si="5"/>
        <v>0</v>
      </c>
      <c r="BP20" s="134">
        <f t="shared" si="5"/>
        <v>0</v>
      </c>
      <c r="BQ20" s="134">
        <f t="shared" si="5"/>
        <v>0</v>
      </c>
      <c r="BR20" s="134">
        <f t="shared" si="5"/>
        <v>0</v>
      </c>
      <c r="BS20" s="134">
        <f t="shared" si="5"/>
        <v>0</v>
      </c>
      <c r="BT20" s="134">
        <f t="shared" si="5"/>
        <v>0</v>
      </c>
      <c r="BU20" s="134">
        <f t="shared" si="5"/>
        <v>0</v>
      </c>
      <c r="BV20" s="134">
        <f t="shared" si="5"/>
        <v>0</v>
      </c>
      <c r="BW20" s="134">
        <f t="shared" si="5"/>
        <v>0</v>
      </c>
      <c r="BX20" s="134">
        <f t="shared" si="5"/>
        <v>0</v>
      </c>
      <c r="BY20" s="134">
        <f t="shared" si="5"/>
        <v>0</v>
      </c>
      <c r="BZ20" s="134">
        <f t="shared" si="5"/>
        <v>0</v>
      </c>
      <c r="CA20" s="134">
        <f t="shared" ref="CA20:CO20" si="6">+CA7+BZ22</f>
        <v>0</v>
      </c>
      <c r="CB20" s="134">
        <f t="shared" si="6"/>
        <v>0</v>
      </c>
      <c r="CC20" s="134">
        <f t="shared" si="6"/>
        <v>0</v>
      </c>
      <c r="CD20" s="134">
        <f t="shared" si="6"/>
        <v>0</v>
      </c>
      <c r="CE20" s="134">
        <f t="shared" si="6"/>
        <v>0</v>
      </c>
      <c r="CF20" s="134">
        <f t="shared" si="6"/>
        <v>0</v>
      </c>
      <c r="CG20" s="134">
        <f t="shared" si="6"/>
        <v>0</v>
      </c>
      <c r="CH20" s="134">
        <f t="shared" si="6"/>
        <v>0</v>
      </c>
      <c r="CI20" s="134">
        <f t="shared" si="6"/>
        <v>0</v>
      </c>
      <c r="CJ20" s="134">
        <f t="shared" si="6"/>
        <v>0</v>
      </c>
      <c r="CK20" s="134">
        <f t="shared" si="6"/>
        <v>0</v>
      </c>
      <c r="CL20" s="134">
        <f t="shared" si="6"/>
        <v>0</v>
      </c>
      <c r="CM20" s="134">
        <f t="shared" si="6"/>
        <v>0</v>
      </c>
      <c r="CN20" s="134">
        <f t="shared" si="6"/>
        <v>0</v>
      </c>
      <c r="CO20" s="134">
        <f t="shared" si="6"/>
        <v>0</v>
      </c>
    </row>
    <row r="21" spans="1:93" s="43" customFormat="1" ht="18" x14ac:dyDescent="0.25">
      <c r="A21" s="119"/>
      <c r="B21" s="45"/>
      <c r="C21" s="45"/>
      <c r="D21" s="46"/>
      <c r="E21" s="122" t="s">
        <v>119</v>
      </c>
      <c r="F21" s="122">
        <v>1</v>
      </c>
      <c r="G21" s="124"/>
      <c r="H21" s="124"/>
      <c r="I21" s="124"/>
      <c r="J21" s="124"/>
      <c r="K21" s="124"/>
      <c r="L21" s="124"/>
      <c r="M21" s="135">
        <f>MIN(IF(M20=0,0,+M7/$F21)+L21,M20)</f>
        <v>0</v>
      </c>
      <c r="N21" s="135">
        <f t="shared" ref="N21:BY21" si="7">MIN(IF(N20=0,0,+N7/$F21)+M21,N20)</f>
        <v>0</v>
      </c>
      <c r="O21" s="135">
        <f t="shared" si="7"/>
        <v>0</v>
      </c>
      <c r="P21" s="135">
        <f t="shared" si="7"/>
        <v>0</v>
      </c>
      <c r="Q21" s="135">
        <f t="shared" si="7"/>
        <v>0</v>
      </c>
      <c r="R21" s="135">
        <f t="shared" si="7"/>
        <v>0</v>
      </c>
      <c r="S21" s="135">
        <f t="shared" si="7"/>
        <v>0</v>
      </c>
      <c r="T21" s="135">
        <f t="shared" si="7"/>
        <v>0</v>
      </c>
      <c r="U21" s="135">
        <f t="shared" si="7"/>
        <v>0</v>
      </c>
      <c r="V21" s="135">
        <f t="shared" si="7"/>
        <v>0</v>
      </c>
      <c r="W21" s="135">
        <f t="shared" si="7"/>
        <v>0</v>
      </c>
      <c r="X21" s="135">
        <f t="shared" si="7"/>
        <v>0</v>
      </c>
      <c r="Y21" s="135">
        <f t="shared" si="7"/>
        <v>0</v>
      </c>
      <c r="Z21" s="135">
        <f t="shared" si="7"/>
        <v>0</v>
      </c>
      <c r="AA21" s="135">
        <f t="shared" si="7"/>
        <v>0</v>
      </c>
      <c r="AB21" s="135">
        <f t="shared" si="7"/>
        <v>0</v>
      </c>
      <c r="AC21" s="135">
        <f t="shared" si="7"/>
        <v>0</v>
      </c>
      <c r="AD21" s="135">
        <f t="shared" si="7"/>
        <v>0</v>
      </c>
      <c r="AE21" s="135">
        <f t="shared" si="7"/>
        <v>0</v>
      </c>
      <c r="AF21" s="135">
        <f t="shared" si="7"/>
        <v>0</v>
      </c>
      <c r="AG21" s="135">
        <f t="shared" si="7"/>
        <v>0</v>
      </c>
      <c r="AH21" s="135">
        <f t="shared" si="7"/>
        <v>0</v>
      </c>
      <c r="AI21" s="135">
        <f t="shared" si="7"/>
        <v>0</v>
      </c>
      <c r="AJ21" s="135">
        <f t="shared" si="7"/>
        <v>0</v>
      </c>
      <c r="AK21" s="135">
        <f t="shared" si="7"/>
        <v>0</v>
      </c>
      <c r="AL21" s="135">
        <f t="shared" si="7"/>
        <v>0</v>
      </c>
      <c r="AM21" s="135">
        <f t="shared" si="7"/>
        <v>0</v>
      </c>
      <c r="AN21" s="135">
        <f t="shared" si="7"/>
        <v>0</v>
      </c>
      <c r="AO21" s="135">
        <f t="shared" si="7"/>
        <v>0</v>
      </c>
      <c r="AP21" s="135">
        <f t="shared" si="7"/>
        <v>0</v>
      </c>
      <c r="AQ21" s="135">
        <f t="shared" si="7"/>
        <v>0</v>
      </c>
      <c r="AR21" s="135">
        <f t="shared" si="7"/>
        <v>0</v>
      </c>
      <c r="AS21" s="135">
        <f t="shared" si="7"/>
        <v>0</v>
      </c>
      <c r="AT21" s="135">
        <f t="shared" si="7"/>
        <v>0</v>
      </c>
      <c r="AU21" s="135">
        <f t="shared" si="7"/>
        <v>0</v>
      </c>
      <c r="AV21" s="135">
        <f t="shared" si="7"/>
        <v>0</v>
      </c>
      <c r="AW21" s="135">
        <f t="shared" si="7"/>
        <v>0</v>
      </c>
      <c r="AX21" s="135">
        <f t="shared" si="7"/>
        <v>0</v>
      </c>
      <c r="AY21" s="135">
        <f t="shared" si="7"/>
        <v>0</v>
      </c>
      <c r="AZ21" s="135">
        <f t="shared" si="7"/>
        <v>0</v>
      </c>
      <c r="BA21" s="135">
        <f t="shared" si="7"/>
        <v>0</v>
      </c>
      <c r="BB21" s="135">
        <f t="shared" si="7"/>
        <v>0</v>
      </c>
      <c r="BC21" s="135">
        <f t="shared" si="7"/>
        <v>0</v>
      </c>
      <c r="BD21" s="135">
        <f t="shared" si="7"/>
        <v>0</v>
      </c>
      <c r="BE21" s="135">
        <f t="shared" si="7"/>
        <v>0</v>
      </c>
      <c r="BF21" s="135">
        <f t="shared" si="7"/>
        <v>0</v>
      </c>
      <c r="BG21" s="135">
        <f t="shared" si="7"/>
        <v>0</v>
      </c>
      <c r="BH21" s="135">
        <f t="shared" si="7"/>
        <v>0</v>
      </c>
      <c r="BI21" s="135">
        <f t="shared" si="7"/>
        <v>0</v>
      </c>
      <c r="BJ21" s="135">
        <f t="shared" si="7"/>
        <v>0</v>
      </c>
      <c r="BK21" s="135">
        <f t="shared" si="7"/>
        <v>0</v>
      </c>
      <c r="BL21" s="135">
        <f t="shared" si="7"/>
        <v>0</v>
      </c>
      <c r="BM21" s="135">
        <f t="shared" si="7"/>
        <v>0</v>
      </c>
      <c r="BN21" s="135">
        <f t="shared" si="7"/>
        <v>0</v>
      </c>
      <c r="BO21" s="135">
        <f t="shared" si="7"/>
        <v>0</v>
      </c>
      <c r="BP21" s="135">
        <f t="shared" si="7"/>
        <v>0</v>
      </c>
      <c r="BQ21" s="135">
        <f t="shared" si="7"/>
        <v>0</v>
      </c>
      <c r="BR21" s="135">
        <f t="shared" si="7"/>
        <v>0</v>
      </c>
      <c r="BS21" s="135">
        <f t="shared" si="7"/>
        <v>0</v>
      </c>
      <c r="BT21" s="135">
        <f t="shared" si="7"/>
        <v>0</v>
      </c>
      <c r="BU21" s="135">
        <f t="shared" si="7"/>
        <v>0</v>
      </c>
      <c r="BV21" s="135">
        <f t="shared" si="7"/>
        <v>0</v>
      </c>
      <c r="BW21" s="135">
        <f t="shared" si="7"/>
        <v>0</v>
      </c>
      <c r="BX21" s="135">
        <f t="shared" si="7"/>
        <v>0</v>
      </c>
      <c r="BY21" s="135">
        <f t="shared" si="7"/>
        <v>0</v>
      </c>
      <c r="BZ21" s="135">
        <f t="shared" ref="BZ21:CO21" si="8">MIN(IF(BZ20=0,0,+BZ7/$F21)+BY21,BZ20)</f>
        <v>0</v>
      </c>
      <c r="CA21" s="135">
        <f t="shared" si="8"/>
        <v>0</v>
      </c>
      <c r="CB21" s="135">
        <f t="shared" si="8"/>
        <v>0</v>
      </c>
      <c r="CC21" s="135">
        <f t="shared" si="8"/>
        <v>0</v>
      </c>
      <c r="CD21" s="135">
        <f t="shared" si="8"/>
        <v>0</v>
      </c>
      <c r="CE21" s="135">
        <f t="shared" si="8"/>
        <v>0</v>
      </c>
      <c r="CF21" s="135">
        <f t="shared" si="8"/>
        <v>0</v>
      </c>
      <c r="CG21" s="135">
        <f t="shared" si="8"/>
        <v>0</v>
      </c>
      <c r="CH21" s="135">
        <f t="shared" si="8"/>
        <v>0</v>
      </c>
      <c r="CI21" s="135">
        <f t="shared" si="8"/>
        <v>0</v>
      </c>
      <c r="CJ21" s="135">
        <f t="shared" si="8"/>
        <v>0</v>
      </c>
      <c r="CK21" s="135">
        <f t="shared" si="8"/>
        <v>0</v>
      </c>
      <c r="CL21" s="135">
        <f t="shared" si="8"/>
        <v>0</v>
      </c>
      <c r="CM21" s="135">
        <f t="shared" si="8"/>
        <v>0</v>
      </c>
      <c r="CN21" s="135">
        <f t="shared" si="8"/>
        <v>0</v>
      </c>
      <c r="CO21" s="135">
        <f t="shared" si="8"/>
        <v>0</v>
      </c>
    </row>
    <row r="22" spans="1:93" s="43" customFormat="1" ht="18" x14ac:dyDescent="0.25">
      <c r="A22" s="119"/>
      <c r="B22" s="45"/>
      <c r="C22" s="45"/>
      <c r="D22" s="46"/>
      <c r="E22" s="122" t="s">
        <v>120</v>
      </c>
      <c r="F22" s="122"/>
      <c r="G22" s="124"/>
      <c r="H22" s="124"/>
      <c r="I22" s="124"/>
      <c r="J22" s="124"/>
      <c r="K22" s="124"/>
      <c r="L22" s="124"/>
      <c r="M22" s="136">
        <f>+M20-M21</f>
        <v>0</v>
      </c>
      <c r="N22" s="135">
        <f>+N20-N21</f>
        <v>0</v>
      </c>
      <c r="O22" s="135">
        <f t="shared" ref="O22:BZ22" si="9">+O20-O21</f>
        <v>0</v>
      </c>
      <c r="P22" s="135">
        <f t="shared" si="9"/>
        <v>0</v>
      </c>
      <c r="Q22" s="135">
        <f t="shared" si="9"/>
        <v>0</v>
      </c>
      <c r="R22" s="135">
        <f t="shared" si="9"/>
        <v>0</v>
      </c>
      <c r="S22" s="135">
        <f t="shared" si="9"/>
        <v>0</v>
      </c>
      <c r="T22" s="135">
        <f t="shared" si="9"/>
        <v>0</v>
      </c>
      <c r="U22" s="135">
        <f t="shared" si="9"/>
        <v>0</v>
      </c>
      <c r="V22" s="135">
        <f t="shared" si="9"/>
        <v>0</v>
      </c>
      <c r="W22" s="135">
        <f t="shared" si="9"/>
        <v>0</v>
      </c>
      <c r="X22" s="135">
        <f t="shared" si="9"/>
        <v>0</v>
      </c>
      <c r="Y22" s="135">
        <f t="shared" si="9"/>
        <v>0</v>
      </c>
      <c r="Z22" s="135">
        <f t="shared" si="9"/>
        <v>0</v>
      </c>
      <c r="AA22" s="135">
        <f t="shared" si="9"/>
        <v>0</v>
      </c>
      <c r="AB22" s="135">
        <f t="shared" si="9"/>
        <v>0</v>
      </c>
      <c r="AC22" s="136">
        <f t="shared" si="9"/>
        <v>0</v>
      </c>
      <c r="AD22" s="136">
        <f t="shared" si="9"/>
        <v>0</v>
      </c>
      <c r="AE22" s="136">
        <f t="shared" si="9"/>
        <v>0</v>
      </c>
      <c r="AF22" s="136">
        <f t="shared" si="9"/>
        <v>0</v>
      </c>
      <c r="AG22" s="136">
        <f t="shared" si="9"/>
        <v>0</v>
      </c>
      <c r="AH22" s="136">
        <f t="shared" si="9"/>
        <v>0</v>
      </c>
      <c r="AI22" s="136">
        <f t="shared" si="9"/>
        <v>0</v>
      </c>
      <c r="AJ22" s="136">
        <f t="shared" si="9"/>
        <v>0</v>
      </c>
      <c r="AK22" s="136">
        <f t="shared" si="9"/>
        <v>0</v>
      </c>
      <c r="AL22" s="136">
        <f t="shared" si="9"/>
        <v>0</v>
      </c>
      <c r="AM22" s="136">
        <f t="shared" si="9"/>
        <v>0</v>
      </c>
      <c r="AN22" s="136">
        <f t="shared" si="9"/>
        <v>0</v>
      </c>
      <c r="AO22" s="136">
        <f t="shared" si="9"/>
        <v>0</v>
      </c>
      <c r="AP22" s="136">
        <f t="shared" si="9"/>
        <v>0</v>
      </c>
      <c r="AQ22" s="136">
        <f t="shared" si="9"/>
        <v>0</v>
      </c>
      <c r="AR22" s="136">
        <f t="shared" si="9"/>
        <v>0</v>
      </c>
      <c r="AS22" s="136">
        <f t="shared" si="9"/>
        <v>0</v>
      </c>
      <c r="AT22" s="136">
        <f t="shared" si="9"/>
        <v>0</v>
      </c>
      <c r="AU22" s="136">
        <f t="shared" si="9"/>
        <v>0</v>
      </c>
      <c r="AV22" s="136">
        <f t="shared" si="9"/>
        <v>0</v>
      </c>
      <c r="AW22" s="136">
        <f t="shared" si="9"/>
        <v>0</v>
      </c>
      <c r="AX22" s="136">
        <f t="shared" si="9"/>
        <v>0</v>
      </c>
      <c r="AY22" s="136">
        <f t="shared" si="9"/>
        <v>0</v>
      </c>
      <c r="AZ22" s="136">
        <f t="shared" si="9"/>
        <v>0</v>
      </c>
      <c r="BA22" s="136">
        <f t="shared" si="9"/>
        <v>0</v>
      </c>
      <c r="BB22" s="136">
        <f t="shared" si="9"/>
        <v>0</v>
      </c>
      <c r="BC22" s="136">
        <f t="shared" si="9"/>
        <v>0</v>
      </c>
      <c r="BD22" s="136">
        <f t="shared" si="9"/>
        <v>0</v>
      </c>
      <c r="BE22" s="136">
        <f t="shared" si="9"/>
        <v>0</v>
      </c>
      <c r="BF22" s="136">
        <f t="shared" si="9"/>
        <v>0</v>
      </c>
      <c r="BG22" s="136">
        <f t="shared" si="9"/>
        <v>0</v>
      </c>
      <c r="BH22" s="136">
        <f t="shared" si="9"/>
        <v>0</v>
      </c>
      <c r="BI22" s="136">
        <f t="shared" si="9"/>
        <v>0</v>
      </c>
      <c r="BJ22" s="136">
        <f t="shared" si="9"/>
        <v>0</v>
      </c>
      <c r="BK22" s="136">
        <f t="shared" si="9"/>
        <v>0</v>
      </c>
      <c r="BL22" s="136">
        <f t="shared" si="9"/>
        <v>0</v>
      </c>
      <c r="BM22" s="136">
        <f t="shared" si="9"/>
        <v>0</v>
      </c>
      <c r="BN22" s="136">
        <f t="shared" si="9"/>
        <v>0</v>
      </c>
      <c r="BO22" s="136">
        <f t="shared" si="9"/>
        <v>0</v>
      </c>
      <c r="BP22" s="136">
        <f t="shared" si="9"/>
        <v>0</v>
      </c>
      <c r="BQ22" s="136">
        <f t="shared" si="9"/>
        <v>0</v>
      </c>
      <c r="BR22" s="136">
        <f t="shared" si="9"/>
        <v>0</v>
      </c>
      <c r="BS22" s="136">
        <f t="shared" si="9"/>
        <v>0</v>
      </c>
      <c r="BT22" s="136">
        <f t="shared" si="9"/>
        <v>0</v>
      </c>
      <c r="BU22" s="136">
        <f t="shared" si="9"/>
        <v>0</v>
      </c>
      <c r="BV22" s="136">
        <f t="shared" si="9"/>
        <v>0</v>
      </c>
      <c r="BW22" s="136">
        <f t="shared" si="9"/>
        <v>0</v>
      </c>
      <c r="BX22" s="136">
        <f t="shared" si="9"/>
        <v>0</v>
      </c>
      <c r="BY22" s="136">
        <f t="shared" si="9"/>
        <v>0</v>
      </c>
      <c r="BZ22" s="136">
        <f t="shared" si="9"/>
        <v>0</v>
      </c>
      <c r="CA22" s="136">
        <f t="shared" ref="CA22:CO22" si="10">+CA20-CA21</f>
        <v>0</v>
      </c>
      <c r="CB22" s="136">
        <f t="shared" si="10"/>
        <v>0</v>
      </c>
      <c r="CC22" s="136">
        <f t="shared" si="10"/>
        <v>0</v>
      </c>
      <c r="CD22" s="136">
        <f t="shared" si="10"/>
        <v>0</v>
      </c>
      <c r="CE22" s="136">
        <f t="shared" si="10"/>
        <v>0</v>
      </c>
      <c r="CF22" s="136">
        <f t="shared" si="10"/>
        <v>0</v>
      </c>
      <c r="CG22" s="136">
        <f t="shared" si="10"/>
        <v>0</v>
      </c>
      <c r="CH22" s="136">
        <f t="shared" si="10"/>
        <v>0</v>
      </c>
      <c r="CI22" s="136">
        <f t="shared" si="10"/>
        <v>0</v>
      </c>
      <c r="CJ22" s="136">
        <f t="shared" si="10"/>
        <v>0</v>
      </c>
      <c r="CK22" s="136">
        <f t="shared" si="10"/>
        <v>0</v>
      </c>
      <c r="CL22" s="136">
        <f t="shared" si="10"/>
        <v>0</v>
      </c>
      <c r="CM22" s="136">
        <f t="shared" si="10"/>
        <v>0</v>
      </c>
      <c r="CN22" s="136">
        <f t="shared" si="10"/>
        <v>0</v>
      </c>
      <c r="CO22" s="136">
        <f t="shared" si="10"/>
        <v>0</v>
      </c>
    </row>
    <row r="23" spans="1:93" s="43" customFormat="1" ht="18" x14ac:dyDescent="0.25">
      <c r="A23" s="119"/>
      <c r="B23" s="45"/>
      <c r="C23" s="45"/>
      <c r="D23" s="46"/>
      <c r="E23" s="122" t="s">
        <v>121</v>
      </c>
      <c r="F23" s="125" t="s">
        <v>122</v>
      </c>
      <c r="G23" s="124"/>
      <c r="H23" s="124"/>
      <c r="I23" s="124"/>
      <c r="J23" s="124"/>
      <c r="K23" s="124"/>
      <c r="L23" s="124"/>
      <c r="M23" s="136">
        <f>AVERAGE(M20,M22)</f>
        <v>0</v>
      </c>
      <c r="N23" s="135">
        <f>AVERAGE(N20,N22)</f>
        <v>0</v>
      </c>
      <c r="O23" s="135">
        <f t="shared" ref="O23:BZ23" si="11">AVERAGE(O20,O22)</f>
        <v>0</v>
      </c>
      <c r="P23" s="135">
        <f t="shared" si="11"/>
        <v>0</v>
      </c>
      <c r="Q23" s="135">
        <f t="shared" si="11"/>
        <v>0</v>
      </c>
      <c r="R23" s="135">
        <f t="shared" si="11"/>
        <v>0</v>
      </c>
      <c r="S23" s="135">
        <f t="shared" si="11"/>
        <v>0</v>
      </c>
      <c r="T23" s="135">
        <f t="shared" si="11"/>
        <v>0</v>
      </c>
      <c r="U23" s="135">
        <f t="shared" si="11"/>
        <v>0</v>
      </c>
      <c r="V23" s="135">
        <f t="shared" si="11"/>
        <v>0</v>
      </c>
      <c r="W23" s="135">
        <f t="shared" si="11"/>
        <v>0</v>
      </c>
      <c r="X23" s="135">
        <f t="shared" si="11"/>
        <v>0</v>
      </c>
      <c r="Y23" s="135">
        <f t="shared" si="11"/>
        <v>0</v>
      </c>
      <c r="Z23" s="135">
        <f t="shared" si="11"/>
        <v>0</v>
      </c>
      <c r="AA23" s="135">
        <f t="shared" si="11"/>
        <v>0</v>
      </c>
      <c r="AB23" s="135">
        <f t="shared" si="11"/>
        <v>0</v>
      </c>
      <c r="AC23" s="136">
        <f t="shared" si="11"/>
        <v>0</v>
      </c>
      <c r="AD23" s="136">
        <f t="shared" si="11"/>
        <v>0</v>
      </c>
      <c r="AE23" s="136">
        <f t="shared" si="11"/>
        <v>0</v>
      </c>
      <c r="AF23" s="136">
        <f t="shared" si="11"/>
        <v>0</v>
      </c>
      <c r="AG23" s="136">
        <f t="shared" si="11"/>
        <v>0</v>
      </c>
      <c r="AH23" s="136">
        <f t="shared" si="11"/>
        <v>0</v>
      </c>
      <c r="AI23" s="136">
        <f t="shared" si="11"/>
        <v>0</v>
      </c>
      <c r="AJ23" s="136">
        <f t="shared" si="11"/>
        <v>0</v>
      </c>
      <c r="AK23" s="136">
        <f t="shared" si="11"/>
        <v>0</v>
      </c>
      <c r="AL23" s="136">
        <f t="shared" si="11"/>
        <v>0</v>
      </c>
      <c r="AM23" s="136">
        <f t="shared" si="11"/>
        <v>0</v>
      </c>
      <c r="AN23" s="136">
        <f t="shared" si="11"/>
        <v>0</v>
      </c>
      <c r="AO23" s="136">
        <f t="shared" si="11"/>
        <v>0</v>
      </c>
      <c r="AP23" s="136">
        <f t="shared" si="11"/>
        <v>0</v>
      </c>
      <c r="AQ23" s="136">
        <f t="shared" si="11"/>
        <v>0</v>
      </c>
      <c r="AR23" s="136">
        <f t="shared" si="11"/>
        <v>0</v>
      </c>
      <c r="AS23" s="136">
        <f t="shared" si="11"/>
        <v>0</v>
      </c>
      <c r="AT23" s="136">
        <f t="shared" si="11"/>
        <v>0</v>
      </c>
      <c r="AU23" s="136">
        <f t="shared" si="11"/>
        <v>0</v>
      </c>
      <c r="AV23" s="136">
        <f t="shared" si="11"/>
        <v>0</v>
      </c>
      <c r="AW23" s="136">
        <f t="shared" si="11"/>
        <v>0</v>
      </c>
      <c r="AX23" s="136">
        <f t="shared" si="11"/>
        <v>0</v>
      </c>
      <c r="AY23" s="136">
        <f t="shared" si="11"/>
        <v>0</v>
      </c>
      <c r="AZ23" s="136">
        <f t="shared" si="11"/>
        <v>0</v>
      </c>
      <c r="BA23" s="136">
        <f t="shared" si="11"/>
        <v>0</v>
      </c>
      <c r="BB23" s="136">
        <f t="shared" si="11"/>
        <v>0</v>
      </c>
      <c r="BC23" s="136">
        <f t="shared" si="11"/>
        <v>0</v>
      </c>
      <c r="BD23" s="136">
        <f t="shared" si="11"/>
        <v>0</v>
      </c>
      <c r="BE23" s="136">
        <f t="shared" si="11"/>
        <v>0</v>
      </c>
      <c r="BF23" s="136">
        <f t="shared" si="11"/>
        <v>0</v>
      </c>
      <c r="BG23" s="136">
        <f t="shared" si="11"/>
        <v>0</v>
      </c>
      <c r="BH23" s="136">
        <f t="shared" si="11"/>
        <v>0</v>
      </c>
      <c r="BI23" s="136">
        <f t="shared" si="11"/>
        <v>0</v>
      </c>
      <c r="BJ23" s="136">
        <f t="shared" si="11"/>
        <v>0</v>
      </c>
      <c r="BK23" s="136">
        <f t="shared" si="11"/>
        <v>0</v>
      </c>
      <c r="BL23" s="136">
        <f t="shared" si="11"/>
        <v>0</v>
      </c>
      <c r="BM23" s="136">
        <f t="shared" si="11"/>
        <v>0</v>
      </c>
      <c r="BN23" s="136">
        <f t="shared" si="11"/>
        <v>0</v>
      </c>
      <c r="BO23" s="136">
        <f t="shared" si="11"/>
        <v>0</v>
      </c>
      <c r="BP23" s="136">
        <f t="shared" si="11"/>
        <v>0</v>
      </c>
      <c r="BQ23" s="136">
        <f t="shared" si="11"/>
        <v>0</v>
      </c>
      <c r="BR23" s="136">
        <f t="shared" si="11"/>
        <v>0</v>
      </c>
      <c r="BS23" s="136">
        <f t="shared" si="11"/>
        <v>0</v>
      </c>
      <c r="BT23" s="136">
        <f t="shared" si="11"/>
        <v>0</v>
      </c>
      <c r="BU23" s="136">
        <f t="shared" si="11"/>
        <v>0</v>
      </c>
      <c r="BV23" s="136">
        <f t="shared" si="11"/>
        <v>0</v>
      </c>
      <c r="BW23" s="136">
        <f t="shared" si="11"/>
        <v>0</v>
      </c>
      <c r="BX23" s="136">
        <f t="shared" si="11"/>
        <v>0</v>
      </c>
      <c r="BY23" s="136">
        <f t="shared" si="11"/>
        <v>0</v>
      </c>
      <c r="BZ23" s="136">
        <f t="shared" si="11"/>
        <v>0</v>
      </c>
      <c r="CA23" s="136">
        <f t="shared" ref="CA23:CO23" si="12">AVERAGE(CA20,CA22)</f>
        <v>0</v>
      </c>
      <c r="CB23" s="136">
        <f t="shared" si="12"/>
        <v>0</v>
      </c>
      <c r="CC23" s="136">
        <f t="shared" si="12"/>
        <v>0</v>
      </c>
      <c r="CD23" s="136">
        <f t="shared" si="12"/>
        <v>0</v>
      </c>
      <c r="CE23" s="136">
        <f t="shared" si="12"/>
        <v>0</v>
      </c>
      <c r="CF23" s="136">
        <f t="shared" si="12"/>
        <v>0</v>
      </c>
      <c r="CG23" s="136">
        <f t="shared" si="12"/>
        <v>0</v>
      </c>
      <c r="CH23" s="136">
        <f t="shared" si="12"/>
        <v>0</v>
      </c>
      <c r="CI23" s="136">
        <f t="shared" si="12"/>
        <v>0</v>
      </c>
      <c r="CJ23" s="136">
        <f t="shared" si="12"/>
        <v>0</v>
      </c>
      <c r="CK23" s="136">
        <f t="shared" si="12"/>
        <v>0</v>
      </c>
      <c r="CL23" s="136">
        <f t="shared" si="12"/>
        <v>0</v>
      </c>
      <c r="CM23" s="136">
        <f t="shared" si="12"/>
        <v>0</v>
      </c>
      <c r="CN23" s="136">
        <f t="shared" si="12"/>
        <v>0</v>
      </c>
      <c r="CO23" s="136">
        <f t="shared" si="12"/>
        <v>0</v>
      </c>
    </row>
    <row r="24" spans="1:93" s="43" customFormat="1" ht="18" x14ac:dyDescent="0.25">
      <c r="A24" s="119"/>
      <c r="B24" s="45"/>
      <c r="C24" s="45"/>
      <c r="D24" s="46"/>
      <c r="E24" s="126" t="s">
        <v>123</v>
      </c>
      <c r="F24" s="127">
        <v>3.1199999999999999E-2</v>
      </c>
      <c r="G24" s="128"/>
      <c r="H24" s="128"/>
      <c r="I24" s="128"/>
      <c r="J24" s="128"/>
      <c r="K24" s="128"/>
      <c r="L24" s="128"/>
      <c r="M24" s="135">
        <f>+M23*$F24+M21</f>
        <v>0</v>
      </c>
      <c r="N24" s="135">
        <f>+N23*$F24+N21</f>
        <v>0</v>
      </c>
      <c r="O24" s="135">
        <f t="shared" ref="O24:BZ24" si="13">+O23*$F24+O21</f>
        <v>0</v>
      </c>
      <c r="P24" s="135">
        <f t="shared" si="13"/>
        <v>0</v>
      </c>
      <c r="Q24" s="135">
        <f t="shared" si="13"/>
        <v>0</v>
      </c>
      <c r="R24" s="135">
        <f t="shared" si="13"/>
        <v>0</v>
      </c>
      <c r="S24" s="135">
        <f t="shared" si="13"/>
        <v>0</v>
      </c>
      <c r="T24" s="135">
        <f t="shared" si="13"/>
        <v>0</v>
      </c>
      <c r="U24" s="135">
        <f t="shared" si="13"/>
        <v>0</v>
      </c>
      <c r="V24" s="135">
        <f t="shared" si="13"/>
        <v>0</v>
      </c>
      <c r="W24" s="135">
        <f t="shared" si="13"/>
        <v>0</v>
      </c>
      <c r="X24" s="135">
        <f t="shared" si="13"/>
        <v>0</v>
      </c>
      <c r="Y24" s="135">
        <f t="shared" si="13"/>
        <v>0</v>
      </c>
      <c r="Z24" s="135">
        <f t="shared" si="13"/>
        <v>0</v>
      </c>
      <c r="AA24" s="135">
        <f t="shared" si="13"/>
        <v>0</v>
      </c>
      <c r="AB24" s="135">
        <f t="shared" si="13"/>
        <v>0</v>
      </c>
      <c r="AC24" s="135">
        <f t="shared" si="13"/>
        <v>0</v>
      </c>
      <c r="AD24" s="135">
        <f t="shared" si="13"/>
        <v>0</v>
      </c>
      <c r="AE24" s="135">
        <f t="shared" si="13"/>
        <v>0</v>
      </c>
      <c r="AF24" s="135">
        <f t="shared" si="13"/>
        <v>0</v>
      </c>
      <c r="AG24" s="135">
        <f t="shared" si="13"/>
        <v>0</v>
      </c>
      <c r="AH24" s="135">
        <f t="shared" si="13"/>
        <v>0</v>
      </c>
      <c r="AI24" s="135">
        <f t="shared" si="13"/>
        <v>0</v>
      </c>
      <c r="AJ24" s="135">
        <f t="shared" si="13"/>
        <v>0</v>
      </c>
      <c r="AK24" s="135">
        <f t="shared" si="13"/>
        <v>0</v>
      </c>
      <c r="AL24" s="135">
        <f t="shared" si="13"/>
        <v>0</v>
      </c>
      <c r="AM24" s="135">
        <f t="shared" si="13"/>
        <v>0</v>
      </c>
      <c r="AN24" s="135">
        <f t="shared" si="13"/>
        <v>0</v>
      </c>
      <c r="AO24" s="135">
        <f t="shared" si="13"/>
        <v>0</v>
      </c>
      <c r="AP24" s="135">
        <f t="shared" si="13"/>
        <v>0</v>
      </c>
      <c r="AQ24" s="135">
        <f t="shared" si="13"/>
        <v>0</v>
      </c>
      <c r="AR24" s="135">
        <f t="shared" si="13"/>
        <v>0</v>
      </c>
      <c r="AS24" s="135">
        <f t="shared" si="13"/>
        <v>0</v>
      </c>
      <c r="AT24" s="135">
        <f t="shared" si="13"/>
        <v>0</v>
      </c>
      <c r="AU24" s="135">
        <f t="shared" si="13"/>
        <v>0</v>
      </c>
      <c r="AV24" s="135">
        <f t="shared" si="13"/>
        <v>0</v>
      </c>
      <c r="AW24" s="135">
        <f t="shared" si="13"/>
        <v>0</v>
      </c>
      <c r="AX24" s="135">
        <f t="shared" si="13"/>
        <v>0</v>
      </c>
      <c r="AY24" s="135">
        <f t="shared" si="13"/>
        <v>0</v>
      </c>
      <c r="AZ24" s="135">
        <f t="shared" si="13"/>
        <v>0</v>
      </c>
      <c r="BA24" s="135">
        <f t="shared" si="13"/>
        <v>0</v>
      </c>
      <c r="BB24" s="135">
        <f t="shared" si="13"/>
        <v>0</v>
      </c>
      <c r="BC24" s="135">
        <f t="shared" si="13"/>
        <v>0</v>
      </c>
      <c r="BD24" s="135">
        <f t="shared" si="13"/>
        <v>0</v>
      </c>
      <c r="BE24" s="135">
        <f t="shared" si="13"/>
        <v>0</v>
      </c>
      <c r="BF24" s="135">
        <f t="shared" si="13"/>
        <v>0</v>
      </c>
      <c r="BG24" s="135">
        <f t="shared" si="13"/>
        <v>0</v>
      </c>
      <c r="BH24" s="135">
        <f t="shared" si="13"/>
        <v>0</v>
      </c>
      <c r="BI24" s="135">
        <f t="shared" si="13"/>
        <v>0</v>
      </c>
      <c r="BJ24" s="135">
        <f t="shared" si="13"/>
        <v>0</v>
      </c>
      <c r="BK24" s="135">
        <f t="shared" si="13"/>
        <v>0</v>
      </c>
      <c r="BL24" s="135">
        <f t="shared" si="13"/>
        <v>0</v>
      </c>
      <c r="BM24" s="135">
        <f t="shared" si="13"/>
        <v>0</v>
      </c>
      <c r="BN24" s="135">
        <f t="shared" si="13"/>
        <v>0</v>
      </c>
      <c r="BO24" s="135">
        <f t="shared" si="13"/>
        <v>0</v>
      </c>
      <c r="BP24" s="135">
        <f t="shared" si="13"/>
        <v>0</v>
      </c>
      <c r="BQ24" s="135">
        <f t="shared" si="13"/>
        <v>0</v>
      </c>
      <c r="BR24" s="135">
        <f t="shared" si="13"/>
        <v>0</v>
      </c>
      <c r="BS24" s="135">
        <f t="shared" si="13"/>
        <v>0</v>
      </c>
      <c r="BT24" s="135">
        <f t="shared" si="13"/>
        <v>0</v>
      </c>
      <c r="BU24" s="135">
        <f t="shared" si="13"/>
        <v>0</v>
      </c>
      <c r="BV24" s="135">
        <f t="shared" si="13"/>
        <v>0</v>
      </c>
      <c r="BW24" s="135">
        <f t="shared" si="13"/>
        <v>0</v>
      </c>
      <c r="BX24" s="135">
        <f t="shared" si="13"/>
        <v>0</v>
      </c>
      <c r="BY24" s="135">
        <f t="shared" si="13"/>
        <v>0</v>
      </c>
      <c r="BZ24" s="135">
        <f t="shared" si="13"/>
        <v>0</v>
      </c>
      <c r="CA24" s="135">
        <f t="shared" ref="CA24:CO24" si="14">+CA23*$F24+CA21</f>
        <v>0</v>
      </c>
      <c r="CB24" s="135">
        <f t="shared" si="14"/>
        <v>0</v>
      </c>
      <c r="CC24" s="135">
        <f t="shared" si="14"/>
        <v>0</v>
      </c>
      <c r="CD24" s="135">
        <f t="shared" si="14"/>
        <v>0</v>
      </c>
      <c r="CE24" s="135">
        <f t="shared" si="14"/>
        <v>0</v>
      </c>
      <c r="CF24" s="135">
        <f t="shared" si="14"/>
        <v>0</v>
      </c>
      <c r="CG24" s="135">
        <f t="shared" si="14"/>
        <v>0</v>
      </c>
      <c r="CH24" s="135">
        <f t="shared" si="14"/>
        <v>0</v>
      </c>
      <c r="CI24" s="135">
        <f t="shared" si="14"/>
        <v>0</v>
      </c>
      <c r="CJ24" s="135">
        <f t="shared" si="14"/>
        <v>0</v>
      </c>
      <c r="CK24" s="135">
        <f t="shared" si="14"/>
        <v>0</v>
      </c>
      <c r="CL24" s="135">
        <f t="shared" si="14"/>
        <v>0</v>
      </c>
      <c r="CM24" s="135">
        <f t="shared" si="14"/>
        <v>0</v>
      </c>
      <c r="CN24" s="135">
        <f t="shared" si="14"/>
        <v>0</v>
      </c>
      <c r="CO24" s="135">
        <f t="shared" si="14"/>
        <v>0</v>
      </c>
    </row>
    <row r="25" spans="1:93" s="43" customFormat="1" ht="15" x14ac:dyDescent="0.2">
      <c r="A25" s="119"/>
      <c r="B25" s="45"/>
      <c r="C25" s="45"/>
      <c r="D25" s="46"/>
      <c r="E25" s="45"/>
      <c r="F25" s="45"/>
      <c r="G25" s="45"/>
      <c r="H25" s="120"/>
      <c r="I25" s="120"/>
      <c r="J25" s="120"/>
      <c r="K25" s="120"/>
      <c r="L25" s="120"/>
    </row>
    <row r="26" spans="1:93" s="43" customFormat="1" ht="15" x14ac:dyDescent="0.2">
      <c r="A26" s="119"/>
      <c r="B26" s="45"/>
      <c r="C26" s="45"/>
      <c r="D26" s="46"/>
      <c r="E26" s="45"/>
      <c r="F26" s="45"/>
      <c r="G26" s="45"/>
      <c r="H26" s="120"/>
      <c r="I26" s="120"/>
      <c r="J26" s="120"/>
      <c r="K26" s="120"/>
      <c r="L26" s="120"/>
    </row>
    <row r="27" spans="1:93" s="43" customFormat="1" ht="15.75" thickBot="1" x14ac:dyDescent="0.25">
      <c r="A27" s="44"/>
      <c r="B27" s="45"/>
      <c r="C27" s="45"/>
      <c r="D27" s="46"/>
      <c r="E27" s="45"/>
      <c r="F27" s="45"/>
      <c r="G27" s="45"/>
      <c r="H27" s="47"/>
      <c r="I27" s="48"/>
    </row>
    <row r="28" spans="1:93" ht="15.75" thickBot="1" x14ac:dyDescent="0.25">
      <c r="A28" s="166" t="s">
        <v>124</v>
      </c>
      <c r="B28" s="167"/>
      <c r="C28" s="49"/>
      <c r="D28" s="50"/>
      <c r="E28" s="49"/>
      <c r="F28" s="49"/>
      <c r="G28" s="49"/>
      <c r="H28" s="51"/>
      <c r="I28" s="52"/>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ht="129.75" thickBot="1" x14ac:dyDescent="0.25">
      <c r="A29" s="54" t="s">
        <v>6</v>
      </c>
      <c r="B29" s="55" t="s">
        <v>7</v>
      </c>
      <c r="C29" s="56" t="s">
        <v>8</v>
      </c>
      <c r="D29" s="56" t="s">
        <v>9</v>
      </c>
      <c r="E29" s="56" t="s">
        <v>10</v>
      </c>
      <c r="F29" s="56" t="s">
        <v>11</v>
      </c>
      <c r="G29" s="57"/>
      <c r="H29" s="58" t="s">
        <v>13</v>
      </c>
      <c r="I29" s="59" t="s">
        <v>14</v>
      </c>
      <c r="J29" s="59" t="s">
        <v>15</v>
      </c>
      <c r="K29" s="59" t="s">
        <v>16</v>
      </c>
      <c r="L29" s="59" t="s">
        <v>17</v>
      </c>
      <c r="M29" s="59" t="s">
        <v>18</v>
      </c>
      <c r="N29" s="59" t="s">
        <v>19</v>
      </c>
      <c r="O29" s="59" t="s">
        <v>20</v>
      </c>
      <c r="P29" s="59" t="s">
        <v>21</v>
      </c>
      <c r="Q29" s="59" t="s">
        <v>22</v>
      </c>
      <c r="R29" s="59" t="s">
        <v>23</v>
      </c>
      <c r="S29" s="59" t="s">
        <v>24</v>
      </c>
      <c r="T29" s="59" t="s">
        <v>25</v>
      </c>
      <c r="U29" s="59" t="s">
        <v>26</v>
      </c>
      <c r="V29" s="59" t="s">
        <v>27</v>
      </c>
      <c r="W29" s="59" t="s">
        <v>28</v>
      </c>
      <c r="X29" s="59" t="s">
        <v>29</v>
      </c>
      <c r="Y29" s="59" t="s">
        <v>30</v>
      </c>
      <c r="Z29" s="59" t="s">
        <v>31</v>
      </c>
      <c r="AA29" s="59" t="s">
        <v>32</v>
      </c>
      <c r="AB29" s="59" t="s">
        <v>33</v>
      </c>
      <c r="AC29" s="59" t="s">
        <v>34</v>
      </c>
      <c r="AD29" s="59" t="s">
        <v>35</v>
      </c>
      <c r="AE29" s="59" t="s">
        <v>36</v>
      </c>
      <c r="AF29" s="59" t="s">
        <v>37</v>
      </c>
      <c r="AG29" s="59" t="s">
        <v>38</v>
      </c>
      <c r="AH29" s="59" t="s">
        <v>39</v>
      </c>
      <c r="AI29" s="59" t="s">
        <v>40</v>
      </c>
      <c r="AJ29" s="59" t="s">
        <v>41</v>
      </c>
      <c r="AK29" s="59" t="s">
        <v>42</v>
      </c>
      <c r="AL29" s="59" t="s">
        <v>43</v>
      </c>
      <c r="AM29" s="59" t="s">
        <v>44</v>
      </c>
      <c r="AN29" s="59" t="s">
        <v>45</v>
      </c>
      <c r="AO29" s="59" t="s">
        <v>46</v>
      </c>
      <c r="AP29" s="59" t="s">
        <v>47</v>
      </c>
      <c r="AQ29" s="59" t="s">
        <v>48</v>
      </c>
      <c r="AR29" s="59" t="s">
        <v>49</v>
      </c>
      <c r="AS29" s="59" t="s">
        <v>50</v>
      </c>
      <c r="AT29" s="59" t="s">
        <v>51</v>
      </c>
      <c r="AU29" s="59" t="s">
        <v>52</v>
      </c>
      <c r="AV29" s="59" t="s">
        <v>53</v>
      </c>
      <c r="AW29" s="59" t="s">
        <v>54</v>
      </c>
      <c r="AX29" s="59" t="s">
        <v>55</v>
      </c>
      <c r="AY29" s="59" t="s">
        <v>56</v>
      </c>
      <c r="AZ29" s="59" t="s">
        <v>57</v>
      </c>
      <c r="BA29" s="59" t="s">
        <v>58</v>
      </c>
      <c r="BB29" s="59" t="s">
        <v>59</v>
      </c>
      <c r="BC29" s="59" t="s">
        <v>60</v>
      </c>
      <c r="BD29" s="59" t="s">
        <v>61</v>
      </c>
      <c r="BE29" s="59" t="s">
        <v>62</v>
      </c>
      <c r="BF29" s="59" t="s">
        <v>63</v>
      </c>
      <c r="BG29" s="59" t="s">
        <v>64</v>
      </c>
      <c r="BH29" s="59" t="s">
        <v>65</v>
      </c>
      <c r="BI29" s="59" t="s">
        <v>66</v>
      </c>
      <c r="BJ29" s="59" t="s">
        <v>67</v>
      </c>
      <c r="BK29" s="59" t="s">
        <v>68</v>
      </c>
      <c r="BL29" s="59" t="s">
        <v>69</v>
      </c>
      <c r="BM29" s="59" t="s">
        <v>70</v>
      </c>
      <c r="BN29" s="59" t="s">
        <v>71</v>
      </c>
      <c r="BO29" s="59" t="s">
        <v>72</v>
      </c>
      <c r="BP29" s="59" t="s">
        <v>73</v>
      </c>
      <c r="BQ29" s="59" t="s">
        <v>74</v>
      </c>
      <c r="BR29" s="59" t="s">
        <v>75</v>
      </c>
      <c r="BS29" s="59" t="s">
        <v>76</v>
      </c>
      <c r="BT29" s="59" t="s">
        <v>77</v>
      </c>
      <c r="BU29" s="59" t="s">
        <v>78</v>
      </c>
      <c r="BV29" s="59" t="s">
        <v>79</v>
      </c>
      <c r="BW29" s="59" t="s">
        <v>80</v>
      </c>
      <c r="BX29" s="59" t="s">
        <v>81</v>
      </c>
      <c r="BY29" s="59" t="s">
        <v>82</v>
      </c>
      <c r="BZ29" s="59" t="s">
        <v>83</v>
      </c>
      <c r="CA29" s="59" t="s">
        <v>84</v>
      </c>
      <c r="CB29" s="59" t="s">
        <v>85</v>
      </c>
      <c r="CC29" s="59" t="s">
        <v>86</v>
      </c>
      <c r="CD29" s="59" t="s">
        <v>87</v>
      </c>
      <c r="CE29" s="59" t="s">
        <v>88</v>
      </c>
      <c r="CF29" s="59" t="s">
        <v>89</v>
      </c>
      <c r="CG29" s="59" t="s">
        <v>90</v>
      </c>
      <c r="CH29" s="59" t="s">
        <v>91</v>
      </c>
      <c r="CI29" s="59" t="s">
        <v>92</v>
      </c>
      <c r="CJ29" s="59" t="s">
        <v>93</v>
      </c>
      <c r="CK29" s="59" t="s">
        <v>94</v>
      </c>
      <c r="CL29" s="59" t="s">
        <v>95</v>
      </c>
      <c r="CM29" s="59" t="s">
        <v>96</v>
      </c>
      <c r="CN29" s="59" t="s">
        <v>97</v>
      </c>
      <c r="CO29" s="60" t="s">
        <v>98</v>
      </c>
    </row>
    <row r="30" spans="1:93" ht="15" x14ac:dyDescent="0.2">
      <c r="A30" s="160" t="s">
        <v>125</v>
      </c>
      <c r="B30" s="61"/>
      <c r="C30" s="19"/>
      <c r="D30" s="19" t="s">
        <v>104</v>
      </c>
      <c r="E30" s="21" t="s">
        <v>126</v>
      </c>
      <c r="F30" s="21"/>
      <c r="G30" s="19" t="s">
        <v>111</v>
      </c>
      <c r="H30" s="62"/>
      <c r="I30" s="63"/>
      <c r="J30" s="22"/>
      <c r="K30" s="23"/>
      <c r="L30" s="23"/>
      <c r="M30" s="23"/>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5"/>
    </row>
    <row r="31" spans="1:93" ht="15" x14ac:dyDescent="0.2">
      <c r="A31" s="168"/>
      <c r="B31" s="64"/>
      <c r="C31" s="27"/>
      <c r="D31" s="27" t="s">
        <v>104</v>
      </c>
      <c r="E31" s="29" t="s">
        <v>126</v>
      </c>
      <c r="F31" s="29"/>
      <c r="G31" s="27" t="s">
        <v>127</v>
      </c>
      <c r="H31" s="65"/>
      <c r="I31" s="66"/>
      <c r="J31" s="30"/>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128</v>
      </c>
      <c r="F32" s="27"/>
      <c r="G32" s="27" t="s">
        <v>111</v>
      </c>
      <c r="H32" s="67"/>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129</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130</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131</v>
      </c>
      <c r="F35" s="27"/>
      <c r="G35" s="27" t="s">
        <v>111</v>
      </c>
      <c r="H35" s="65"/>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132</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133</v>
      </c>
      <c r="F37" s="27"/>
      <c r="G37" s="27" t="s">
        <v>111</v>
      </c>
      <c r="H37" s="65"/>
      <c r="I37" s="68"/>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134</v>
      </c>
      <c r="F38" s="27"/>
      <c r="G38" s="27" t="s">
        <v>111</v>
      </c>
      <c r="H38" s="67"/>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68"/>
      <c r="B39" s="64"/>
      <c r="C39" s="27"/>
      <c r="D39" s="27" t="s">
        <v>109</v>
      </c>
      <c r="E39" s="27" t="s">
        <v>135</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136</v>
      </c>
      <c r="F40" s="27"/>
      <c r="G40" s="27" t="s">
        <v>111</v>
      </c>
      <c r="H40" s="69"/>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137</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138</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68"/>
      <c r="B43" s="64"/>
      <c r="C43" s="27"/>
      <c r="D43" s="27" t="s">
        <v>109</v>
      </c>
      <c r="E43" s="27" t="s">
        <v>139</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ht="28.5" x14ac:dyDescent="0.2">
      <c r="A44" s="168"/>
      <c r="B44" s="64"/>
      <c r="C44" s="27"/>
      <c r="D44" s="27" t="s">
        <v>109</v>
      </c>
      <c r="E44" s="27" t="s">
        <v>140</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141</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142</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143</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144</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145</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146</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147</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148</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149</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150</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151</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152</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153</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154</v>
      </c>
      <c r="F58" s="27"/>
      <c r="G58" s="27" t="s">
        <v>111</v>
      </c>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155</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156</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157</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158</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109</v>
      </c>
      <c r="E63" s="27" t="s">
        <v>159</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64"/>
      <c r="C64" s="27"/>
      <c r="D64" s="27" t="s">
        <v>160</v>
      </c>
      <c r="E64" s="27"/>
      <c r="F64" s="27"/>
      <c r="G64" s="27"/>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68"/>
      <c r="B65" s="70"/>
      <c r="C65" s="32"/>
      <c r="D65" s="27" t="s">
        <v>161</v>
      </c>
      <c r="E65" s="27"/>
      <c r="F65" s="32"/>
      <c r="G65" s="32"/>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ht="15" thickBot="1" x14ac:dyDescent="0.25">
      <c r="A66" s="169"/>
      <c r="B66" s="71"/>
      <c r="C66" s="72"/>
      <c r="D66" s="73" t="s">
        <v>162</v>
      </c>
      <c r="E66" s="73"/>
      <c r="F66" s="72"/>
      <c r="G66" s="72"/>
      <c r="H66" s="74"/>
      <c r="I66" s="74"/>
      <c r="J66" s="74"/>
      <c r="K66" s="74"/>
      <c r="L66" s="74"/>
      <c r="M66" s="74"/>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42"/>
    </row>
    <row r="68" spans="1:93" ht="15" thickBot="1" x14ac:dyDescent="0.25"/>
    <row r="69" spans="1:93" ht="15" thickBot="1" x14ac:dyDescent="0.25">
      <c r="A69" s="75" t="s">
        <v>1</v>
      </c>
      <c r="B69" s="4" t="e">
        <f>#REF!</f>
        <v>#REF!</v>
      </c>
      <c r="C69" s="75" t="s">
        <v>3</v>
      </c>
      <c r="D69" s="76"/>
    </row>
    <row r="70" spans="1:93" ht="15" thickBot="1" x14ac:dyDescent="0.25">
      <c r="A70" s="9"/>
      <c r="B70" s="9"/>
      <c r="C70" s="9"/>
      <c r="D70" s="9"/>
    </row>
    <row r="71" spans="1:93" ht="15.75" thickBot="1" x14ac:dyDescent="0.25">
      <c r="A71" s="158" t="s">
        <v>163</v>
      </c>
      <c r="B71" s="159"/>
      <c r="C71" s="77" t="s">
        <v>164</v>
      </c>
      <c r="D71" s="77" t="s">
        <v>164</v>
      </c>
      <c r="E71" s="78"/>
      <c r="F71" s="78"/>
      <c r="G71" s="78"/>
      <c r="H71" s="78"/>
      <c r="I71" s="78"/>
      <c r="J71" s="78"/>
      <c r="K71" s="79"/>
      <c r="L71" s="78"/>
    </row>
    <row r="72" spans="1:93" x14ac:dyDescent="0.2">
      <c r="A72" s="80" t="s">
        <v>165</v>
      </c>
      <c r="B72" s="81"/>
      <c r="C72" s="82"/>
      <c r="D72" s="43"/>
      <c r="E72" s="78"/>
      <c r="F72" s="78"/>
      <c r="G72" s="78"/>
      <c r="H72" s="78"/>
      <c r="I72" s="78"/>
      <c r="J72" s="78"/>
      <c r="K72" s="79"/>
      <c r="L72" s="78"/>
    </row>
    <row r="73" spans="1:93" x14ac:dyDescent="0.2">
      <c r="A73" s="83" t="s">
        <v>166</v>
      </c>
      <c r="B73" s="78" t="s">
        <v>167</v>
      </c>
      <c r="C73" s="84">
        <f>3.5%</f>
        <v>3.5000000000000003E-2</v>
      </c>
      <c r="D73" s="43"/>
      <c r="E73" s="78"/>
      <c r="F73" s="78"/>
      <c r="G73" s="78"/>
      <c r="H73" s="78"/>
      <c r="I73" s="78"/>
      <c r="J73" s="78"/>
      <c r="K73" s="79"/>
      <c r="L73" s="78"/>
    </row>
    <row r="74" spans="1:93" x14ac:dyDescent="0.2">
      <c r="A74" s="83" t="s">
        <v>168</v>
      </c>
      <c r="B74" s="78" t="s">
        <v>122</v>
      </c>
      <c r="C74" s="84">
        <v>2.92E-2</v>
      </c>
      <c r="D74" s="43"/>
      <c r="E74" s="78"/>
      <c r="F74" s="78"/>
      <c r="G74" s="78"/>
      <c r="H74" s="78"/>
      <c r="I74" s="78"/>
      <c r="J74" s="78"/>
      <c r="K74" s="79"/>
      <c r="L74" s="78"/>
    </row>
    <row r="75" spans="1:93" x14ac:dyDescent="0.2">
      <c r="A75" s="83" t="s">
        <v>169</v>
      </c>
      <c r="B75" s="78" t="s">
        <v>170</v>
      </c>
      <c r="C75" s="85">
        <v>5</v>
      </c>
      <c r="D75" s="43"/>
      <c r="E75" s="78"/>
      <c r="F75" s="78"/>
      <c r="G75" s="78"/>
      <c r="H75" s="78"/>
      <c r="I75" s="78"/>
      <c r="J75" s="78"/>
      <c r="K75" s="79"/>
      <c r="L75" s="78"/>
    </row>
    <row r="76" spans="1:93" x14ac:dyDescent="0.2">
      <c r="A76" s="83" t="s">
        <v>171</v>
      </c>
      <c r="B76" s="78" t="s">
        <v>172</v>
      </c>
      <c r="C76" s="86">
        <v>1000</v>
      </c>
      <c r="D76" s="43"/>
      <c r="E76" s="78"/>
      <c r="F76" s="78"/>
      <c r="G76" s="78"/>
      <c r="H76" s="78"/>
      <c r="I76" s="78"/>
      <c r="J76" s="78"/>
      <c r="K76" s="79"/>
      <c r="L76" s="78"/>
    </row>
    <row r="77" spans="1:93" x14ac:dyDescent="0.2">
      <c r="A77" s="87" t="s">
        <v>173</v>
      </c>
      <c r="B77" s="88" t="s">
        <v>174</v>
      </c>
      <c r="C77" s="89">
        <f>1/C75</f>
        <v>0.2</v>
      </c>
      <c r="D77" s="43"/>
      <c r="E77" s="78"/>
      <c r="F77" s="78"/>
      <c r="G77" s="78"/>
      <c r="H77" s="78"/>
      <c r="I77" s="78"/>
      <c r="J77" s="78"/>
      <c r="K77" s="79"/>
      <c r="L77" s="78"/>
    </row>
    <row r="78" spans="1:93" x14ac:dyDescent="0.2">
      <c r="A78" s="79"/>
      <c r="B78" s="78"/>
      <c r="C78" s="78"/>
      <c r="D78" s="78"/>
      <c r="E78" s="78"/>
      <c r="F78" s="78"/>
      <c r="G78" s="78"/>
      <c r="H78" s="78"/>
      <c r="I78" s="78"/>
      <c r="J78" s="78"/>
      <c r="K78" s="79"/>
      <c r="L78" s="78"/>
    </row>
    <row r="79" spans="1:93" ht="15" thickBot="1" x14ac:dyDescent="0.25">
      <c r="A79" s="79"/>
      <c r="B79" s="78"/>
      <c r="C79" s="78"/>
      <c r="D79" s="90">
        <v>1</v>
      </c>
      <c r="E79" s="90">
        <v>2</v>
      </c>
      <c r="F79" s="90">
        <v>3</v>
      </c>
      <c r="G79" s="90">
        <v>4</v>
      </c>
      <c r="H79" s="90">
        <v>5</v>
      </c>
      <c r="J79" s="78"/>
      <c r="K79" s="79"/>
      <c r="L79" s="78"/>
    </row>
    <row r="80" spans="1:93" x14ac:dyDescent="0.2">
      <c r="A80" s="91"/>
      <c r="B80" s="92"/>
      <c r="C80" s="92"/>
      <c r="D80" s="93" t="s">
        <v>175</v>
      </c>
      <c r="E80" s="93" t="s">
        <v>176</v>
      </c>
      <c r="F80" s="93" t="s">
        <v>177</v>
      </c>
      <c r="G80" s="93" t="s">
        <v>178</v>
      </c>
      <c r="H80" s="94" t="s">
        <v>179</v>
      </c>
      <c r="I80" s="78"/>
      <c r="J80" s="170" t="s">
        <v>180</v>
      </c>
      <c r="K80" s="171"/>
      <c r="L80" s="78"/>
    </row>
    <row r="81" spans="1:12" ht="15" thickBot="1" x14ac:dyDescent="0.25">
      <c r="A81" s="95" t="s">
        <v>181</v>
      </c>
      <c r="B81" s="96" t="s">
        <v>108</v>
      </c>
      <c r="C81" s="96"/>
      <c r="D81" s="97">
        <f>1/((1+$C$73)^(D79))</f>
        <v>0.96618357487922713</v>
      </c>
      <c r="E81" s="97">
        <f t="shared" ref="E81:H81" si="15">1/((1+$C$73)^(E79))</f>
        <v>0.93351070036640305</v>
      </c>
      <c r="F81" s="97">
        <f t="shared" si="15"/>
        <v>0.90194270566802237</v>
      </c>
      <c r="G81" s="97">
        <f t="shared" si="15"/>
        <v>0.87144222769857238</v>
      </c>
      <c r="H81" s="97">
        <f t="shared" si="15"/>
        <v>0.84197316685852419</v>
      </c>
      <c r="I81" s="78"/>
      <c r="J81" s="172" t="s">
        <v>182</v>
      </c>
      <c r="K81" s="173"/>
      <c r="L81" s="78"/>
    </row>
    <row r="82" spans="1:12" ht="15" thickBot="1" x14ac:dyDescent="0.25">
      <c r="A82" s="79"/>
      <c r="B82" s="78"/>
      <c r="C82" s="78"/>
      <c r="D82" s="78"/>
      <c r="E82" s="78"/>
      <c r="F82" s="78"/>
      <c r="G82" s="78"/>
      <c r="H82" s="78"/>
      <c r="I82" s="78"/>
      <c r="J82" s="98"/>
      <c r="K82" s="99"/>
      <c r="L82" s="78"/>
    </row>
    <row r="83" spans="1:12" x14ac:dyDescent="0.2">
      <c r="A83" s="100" t="s">
        <v>183</v>
      </c>
      <c r="B83" s="101"/>
      <c r="C83" s="101"/>
      <c r="D83" s="102"/>
      <c r="E83" s="102"/>
      <c r="F83" s="102"/>
      <c r="G83" s="102"/>
      <c r="H83" s="103"/>
      <c r="I83" s="78"/>
      <c r="J83" s="98"/>
      <c r="K83" s="99"/>
      <c r="L83" s="78"/>
    </row>
    <row r="84" spans="1:12" x14ac:dyDescent="0.2">
      <c r="A84" s="104"/>
      <c r="B84" s="105"/>
      <c r="C84" s="106" t="s">
        <v>184</v>
      </c>
      <c r="D84" s="107" t="s">
        <v>175</v>
      </c>
      <c r="E84" s="107" t="s">
        <v>176</v>
      </c>
      <c r="F84" s="107" t="s">
        <v>177</v>
      </c>
      <c r="G84" s="107" t="s">
        <v>178</v>
      </c>
      <c r="H84" s="108" t="s">
        <v>179</v>
      </c>
      <c r="I84" s="78"/>
      <c r="J84" s="98"/>
      <c r="K84" s="99"/>
      <c r="L84" s="78"/>
    </row>
    <row r="85" spans="1:12" x14ac:dyDescent="0.2">
      <c r="A85" s="98" t="s">
        <v>185</v>
      </c>
      <c r="B85" s="78" t="s">
        <v>117</v>
      </c>
      <c r="C85" s="109" t="s">
        <v>186</v>
      </c>
      <c r="D85" s="110">
        <f>C76</f>
        <v>1000</v>
      </c>
      <c r="E85" s="110">
        <f>D87</f>
        <v>800</v>
      </c>
      <c r="F85" s="110">
        <f>E87</f>
        <v>600</v>
      </c>
      <c r="G85" s="110">
        <f>F87</f>
        <v>400</v>
      </c>
      <c r="H85" s="111">
        <f>G87</f>
        <v>200</v>
      </c>
      <c r="I85" s="78"/>
      <c r="J85" s="174" t="s">
        <v>187</v>
      </c>
      <c r="K85" s="175"/>
      <c r="L85" s="78"/>
    </row>
    <row r="86" spans="1:12" x14ac:dyDescent="0.2">
      <c r="A86" s="98" t="s">
        <v>188</v>
      </c>
      <c r="B86" s="78" t="s">
        <v>119</v>
      </c>
      <c r="C86" s="109" t="s">
        <v>186</v>
      </c>
      <c r="D86" s="110">
        <f>$D$85*$C$77</f>
        <v>200</v>
      </c>
      <c r="E86" s="110">
        <f>$D$85*$C$77</f>
        <v>200</v>
      </c>
      <c r="F86" s="110">
        <f>$D$85*$C$77</f>
        <v>200</v>
      </c>
      <c r="G86" s="110">
        <f>$D$85*$C$77</f>
        <v>200</v>
      </c>
      <c r="H86" s="111">
        <f>$D$85*$C$77</f>
        <v>200</v>
      </c>
      <c r="I86" s="78"/>
      <c r="J86" s="176" t="s">
        <v>189</v>
      </c>
      <c r="K86" s="177"/>
      <c r="L86" s="78"/>
    </row>
    <row r="87" spans="1:12" x14ac:dyDescent="0.2">
      <c r="A87" s="98" t="s">
        <v>190</v>
      </c>
      <c r="B87" s="78" t="s">
        <v>120</v>
      </c>
      <c r="C87" s="109" t="s">
        <v>186</v>
      </c>
      <c r="D87" s="110">
        <f>D85-D86</f>
        <v>800</v>
      </c>
      <c r="E87" s="110">
        <f>E85-E86</f>
        <v>600</v>
      </c>
      <c r="F87" s="110">
        <f>F85-F86</f>
        <v>400</v>
      </c>
      <c r="G87" s="110">
        <f>G85-G86</f>
        <v>200</v>
      </c>
      <c r="H87" s="111">
        <f>H85-H86</f>
        <v>0</v>
      </c>
      <c r="I87" s="78"/>
      <c r="J87" s="145" t="s">
        <v>191</v>
      </c>
      <c r="K87" s="146"/>
      <c r="L87" s="78"/>
    </row>
    <row r="88" spans="1:12" x14ac:dyDescent="0.2">
      <c r="A88" s="98" t="s">
        <v>192</v>
      </c>
      <c r="B88" s="78" t="s">
        <v>121</v>
      </c>
      <c r="C88" s="109" t="s">
        <v>186</v>
      </c>
      <c r="D88" s="110">
        <f>AVERAGE(D85,D87)</f>
        <v>900</v>
      </c>
      <c r="E88" s="110">
        <f>AVERAGE(E85,E87)</f>
        <v>700</v>
      </c>
      <c r="F88" s="110">
        <f>AVERAGE(F85,F87)</f>
        <v>500</v>
      </c>
      <c r="G88" s="110">
        <f>AVERAGE(G85,G87)</f>
        <v>300</v>
      </c>
      <c r="H88" s="111">
        <f>AVERAGE(H85,H87)</f>
        <v>100</v>
      </c>
      <c r="I88" s="78"/>
      <c r="J88" s="145" t="s">
        <v>193</v>
      </c>
      <c r="K88" s="146"/>
      <c r="L88" s="78"/>
    </row>
    <row r="89" spans="1:12" x14ac:dyDescent="0.2">
      <c r="A89" s="98" t="s">
        <v>194</v>
      </c>
      <c r="B89" s="78" t="s">
        <v>106</v>
      </c>
      <c r="C89" s="109" t="s">
        <v>186</v>
      </c>
      <c r="D89" s="110">
        <f>(D88*($C$74))+D86</f>
        <v>226.28</v>
      </c>
      <c r="E89" s="110">
        <f>(E88*($C$74))+E86</f>
        <v>220.44</v>
      </c>
      <c r="F89" s="110">
        <f>(F88*($C$74))+F86</f>
        <v>214.6</v>
      </c>
      <c r="G89" s="110">
        <f>(G88*($C$74))+G86</f>
        <v>208.76</v>
      </c>
      <c r="H89" s="111">
        <f>(H88*($C$74))+H86</f>
        <v>202.92</v>
      </c>
      <c r="I89" s="78"/>
      <c r="J89" s="147" t="s">
        <v>195</v>
      </c>
      <c r="K89" s="148"/>
      <c r="L89" s="78"/>
    </row>
    <row r="90" spans="1:12" x14ac:dyDescent="0.2">
      <c r="A90" s="98" t="s">
        <v>196</v>
      </c>
      <c r="B90" s="78" t="s">
        <v>197</v>
      </c>
      <c r="C90" s="109" t="s">
        <v>186</v>
      </c>
      <c r="D90" s="110">
        <f>D89*D81</f>
        <v>218.62801932367151</v>
      </c>
      <c r="E90" s="110">
        <f>E89*E81</f>
        <v>205.78309878876988</v>
      </c>
      <c r="F90" s="110">
        <f>F89*F81</f>
        <v>193.55690463635759</v>
      </c>
      <c r="G90" s="110">
        <f>G89*G81</f>
        <v>181.92227945435397</v>
      </c>
      <c r="H90" s="111">
        <f>H89*H81</f>
        <v>170.85319501893173</v>
      </c>
      <c r="I90" s="78"/>
      <c r="J90" s="147" t="s">
        <v>198</v>
      </c>
      <c r="K90" s="148"/>
      <c r="L90" s="78"/>
    </row>
    <row r="91" spans="1:12" x14ac:dyDescent="0.2">
      <c r="A91" s="98"/>
      <c r="B91" s="78"/>
      <c r="C91" s="109"/>
      <c r="D91" s="110"/>
      <c r="E91" s="110"/>
      <c r="F91" s="110"/>
      <c r="G91" s="110"/>
      <c r="H91" s="111"/>
      <c r="I91" s="78"/>
      <c r="J91" s="98"/>
      <c r="K91" s="99"/>
      <c r="L91" s="78"/>
    </row>
    <row r="92" spans="1:12" x14ac:dyDescent="0.2">
      <c r="A92" s="98" t="s">
        <v>199</v>
      </c>
      <c r="B92" s="112" t="s">
        <v>200</v>
      </c>
      <c r="C92" s="113" t="s">
        <v>186</v>
      </c>
      <c r="D92" s="114">
        <f>SUM(D90:H90)</f>
        <v>970.74349722208467</v>
      </c>
      <c r="E92" s="110"/>
      <c r="F92" s="110"/>
      <c r="G92" s="110"/>
      <c r="H92" s="111"/>
      <c r="I92" s="78"/>
      <c r="J92" s="147" t="s">
        <v>201</v>
      </c>
      <c r="K92" s="148"/>
      <c r="L92" s="78"/>
    </row>
    <row r="93" spans="1:12" ht="15" thickBot="1" x14ac:dyDescent="0.25">
      <c r="A93" s="115"/>
      <c r="B93" s="96"/>
      <c r="C93" s="116"/>
      <c r="D93" s="96"/>
      <c r="E93" s="96"/>
      <c r="F93" s="96"/>
      <c r="G93" s="96"/>
      <c r="H93" s="117"/>
      <c r="I93" s="78"/>
      <c r="J93" s="95"/>
      <c r="K93" s="117"/>
      <c r="L93" s="78"/>
    </row>
    <row r="94" spans="1:12" x14ac:dyDescent="0.2">
      <c r="A94" s="79"/>
      <c r="B94" s="78"/>
      <c r="C94" s="78"/>
      <c r="D94" s="78"/>
      <c r="E94" s="78"/>
      <c r="F94" s="78"/>
      <c r="G94" s="78"/>
      <c r="H94" s="78"/>
      <c r="I94" s="78"/>
      <c r="J94" s="79"/>
      <c r="K94" s="78"/>
      <c r="L94" s="78"/>
    </row>
    <row r="95" spans="1:12" ht="15" thickBot="1" x14ac:dyDescent="0.25">
      <c r="A95" s="79"/>
      <c r="B95" s="78"/>
      <c r="C95" s="78"/>
      <c r="D95" s="78"/>
      <c r="E95" s="78"/>
      <c r="F95" s="78"/>
      <c r="G95" s="78"/>
      <c r="H95" s="78"/>
      <c r="I95" s="78"/>
      <c r="J95" s="79"/>
      <c r="K95" s="78"/>
      <c r="L95" s="78"/>
    </row>
    <row r="96" spans="1:12" x14ac:dyDescent="0.2">
      <c r="A96" s="149" t="s">
        <v>202</v>
      </c>
      <c r="B96" s="150"/>
      <c r="C96" s="150"/>
      <c r="D96" s="150"/>
      <c r="E96" s="150"/>
      <c r="F96" s="150"/>
      <c r="G96" s="150"/>
      <c r="H96" s="151"/>
      <c r="I96" s="78"/>
      <c r="J96" s="79"/>
      <c r="K96" s="78"/>
      <c r="L96" s="78"/>
    </row>
    <row r="97" spans="1:12" x14ac:dyDescent="0.2">
      <c r="A97" s="152"/>
      <c r="B97" s="153"/>
      <c r="C97" s="153"/>
      <c r="D97" s="153"/>
      <c r="E97" s="153"/>
      <c r="F97" s="153"/>
      <c r="G97" s="153"/>
      <c r="H97" s="154"/>
      <c r="J97" s="78"/>
      <c r="K97" s="79"/>
      <c r="L97" s="78"/>
    </row>
    <row r="98" spans="1:12" x14ac:dyDescent="0.2">
      <c r="A98" s="152"/>
      <c r="B98" s="153"/>
      <c r="C98" s="153"/>
      <c r="D98" s="153"/>
      <c r="E98" s="153"/>
      <c r="F98" s="153"/>
      <c r="G98" s="153"/>
      <c r="H98" s="154"/>
    </row>
    <row r="99" spans="1:12" x14ac:dyDescent="0.2">
      <c r="A99" s="152"/>
      <c r="B99" s="153"/>
      <c r="C99" s="153"/>
      <c r="D99" s="153"/>
      <c r="E99" s="153"/>
      <c r="F99" s="153"/>
      <c r="G99" s="153"/>
      <c r="H99" s="154"/>
    </row>
    <row r="100" spans="1:12" x14ac:dyDescent="0.2">
      <c r="A100" s="152"/>
      <c r="B100" s="153"/>
      <c r="C100" s="153"/>
      <c r="D100" s="153"/>
      <c r="E100" s="153"/>
      <c r="F100" s="153"/>
      <c r="G100" s="153"/>
      <c r="H100" s="154"/>
    </row>
    <row r="101" spans="1:12" x14ac:dyDescent="0.2">
      <c r="A101" s="152"/>
      <c r="B101" s="153"/>
      <c r="C101" s="153"/>
      <c r="D101" s="153"/>
      <c r="E101" s="153"/>
      <c r="F101" s="153"/>
      <c r="G101" s="153"/>
      <c r="H101" s="154"/>
    </row>
    <row r="102" spans="1:12" x14ac:dyDescent="0.2">
      <c r="A102" s="152"/>
      <c r="B102" s="153"/>
      <c r="C102" s="153"/>
      <c r="D102" s="153"/>
      <c r="E102" s="153"/>
      <c r="F102" s="153"/>
      <c r="G102" s="153"/>
      <c r="H102" s="154"/>
    </row>
    <row r="103" spans="1:12" x14ac:dyDescent="0.2">
      <c r="A103" s="152"/>
      <c r="B103" s="153"/>
      <c r="C103" s="153"/>
      <c r="D103" s="153"/>
      <c r="E103" s="153"/>
      <c r="F103" s="153"/>
      <c r="G103" s="153"/>
      <c r="H103" s="154"/>
    </row>
    <row r="104" spans="1:12" x14ac:dyDescent="0.2">
      <c r="A104" s="152"/>
      <c r="B104" s="153"/>
      <c r="C104" s="153"/>
      <c r="D104" s="153"/>
      <c r="E104" s="153"/>
      <c r="F104" s="153"/>
      <c r="G104" s="153"/>
      <c r="H104" s="154"/>
    </row>
    <row r="105" spans="1:12" x14ac:dyDescent="0.2">
      <c r="A105" s="152"/>
      <c r="B105" s="153"/>
      <c r="C105" s="153"/>
      <c r="D105" s="153"/>
      <c r="E105" s="153"/>
      <c r="F105" s="153"/>
      <c r="G105" s="153"/>
      <c r="H105" s="154"/>
    </row>
    <row r="106" spans="1:12" x14ac:dyDescent="0.2">
      <c r="A106" s="152"/>
      <c r="B106" s="153"/>
      <c r="C106" s="153"/>
      <c r="D106" s="153"/>
      <c r="E106" s="153"/>
      <c r="F106" s="153"/>
      <c r="G106" s="153"/>
      <c r="H106" s="154"/>
    </row>
    <row r="107" spans="1:12" x14ac:dyDescent="0.2">
      <c r="A107" s="152"/>
      <c r="B107" s="153"/>
      <c r="C107" s="153"/>
      <c r="D107" s="153"/>
      <c r="E107" s="153"/>
      <c r="F107" s="153"/>
      <c r="G107" s="153"/>
      <c r="H107" s="154"/>
    </row>
    <row r="108" spans="1:12" x14ac:dyDescent="0.2">
      <c r="A108" s="152"/>
      <c r="B108" s="153"/>
      <c r="C108" s="153"/>
      <c r="D108" s="153"/>
      <c r="E108" s="153"/>
      <c r="F108" s="153"/>
      <c r="G108" s="153"/>
      <c r="H108" s="154"/>
    </row>
    <row r="109" spans="1:12" x14ac:dyDescent="0.2">
      <c r="A109" s="152"/>
      <c r="B109" s="153"/>
      <c r="C109" s="153"/>
      <c r="D109" s="153"/>
      <c r="E109" s="153"/>
      <c r="F109" s="153"/>
      <c r="G109" s="153"/>
      <c r="H109" s="154"/>
    </row>
    <row r="110" spans="1:12" x14ac:dyDescent="0.2">
      <c r="A110" s="152"/>
      <c r="B110" s="153"/>
      <c r="C110" s="153"/>
      <c r="D110" s="153"/>
      <c r="E110" s="153"/>
      <c r="F110" s="153"/>
      <c r="G110" s="153"/>
      <c r="H110" s="154"/>
    </row>
    <row r="111" spans="1:12" x14ac:dyDescent="0.2">
      <c r="A111" s="152"/>
      <c r="B111" s="153"/>
      <c r="C111" s="153"/>
      <c r="D111" s="153"/>
      <c r="E111" s="153"/>
      <c r="F111" s="153"/>
      <c r="G111" s="153"/>
      <c r="H111" s="154"/>
    </row>
    <row r="112" spans="1:12"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x14ac:dyDescent="0.2">
      <c r="A119" s="152"/>
      <c r="B119" s="153"/>
      <c r="C119" s="153"/>
      <c r="D119" s="153"/>
      <c r="E119" s="153"/>
      <c r="F119" s="153"/>
      <c r="G119" s="153"/>
      <c r="H119" s="154"/>
    </row>
    <row r="120" spans="1:8" ht="15" thickBot="1" x14ac:dyDescent="0.25">
      <c r="A120" s="155"/>
      <c r="B120" s="156"/>
      <c r="C120" s="156"/>
      <c r="D120" s="156"/>
      <c r="E120" s="156"/>
      <c r="F120" s="156"/>
      <c r="G120" s="156"/>
      <c r="H120" s="157"/>
    </row>
  </sheetData>
  <mergeCells count="17">
    <mergeCell ref="J87:K87"/>
    <mergeCell ref="A5:B5"/>
    <mergeCell ref="A7:A15"/>
    <mergeCell ref="H15:L15"/>
    <mergeCell ref="H17:L17"/>
    <mergeCell ref="A28:B28"/>
    <mergeCell ref="A30:A66"/>
    <mergeCell ref="A71:B71"/>
    <mergeCell ref="J80:K80"/>
    <mergeCell ref="J81:K81"/>
    <mergeCell ref="J85:K85"/>
    <mergeCell ref="J86:K86"/>
    <mergeCell ref="J88:K88"/>
    <mergeCell ref="J89:K89"/>
    <mergeCell ref="J90:K90"/>
    <mergeCell ref="J92:K92"/>
    <mergeCell ref="A96:H120"/>
  </mergeCells>
  <dataValidations count="4">
    <dataValidation type="list" allowBlank="1" showInputMessage="1" showErrorMessage="1" sqref="E30:F31" xr:uid="{7B0F0673-212B-4F48-9E72-E0C00EF1397E}">
      <formula1>INDIRECT(IFERROR(RIGHT(#REF!,LEN(#REF!)-FIND(" ",#REF!)),#REF!)&amp;"Subs")</formula1>
    </dataValidation>
    <dataValidation type="list" allowBlank="1" showInputMessage="1" showErrorMessage="1" sqref="E32:F46" xr:uid="{408F0D35-7971-4995-A387-26D46B13CF4A}">
      <formula1>INDIRECT(IFERROR(RIGHT($B32,LEN($B32)-FIND(" ",$B32)),$B32)&amp;"Subs")</formula1>
    </dataValidation>
    <dataValidation type="list" allowBlank="1" showInputMessage="1" showErrorMessage="1" sqref="G30:G64 G12:G13 G27:G28" xr:uid="{3D8E7E5B-8809-4550-8DC4-5DE8AB7C15B0}">
      <formula1>"Fixed,Variable"</formula1>
    </dataValidation>
    <dataValidation type="list" allowBlank="1" showInputMessage="1" showErrorMessage="1" sqref="E64:E66 D30:D66 D12:D13 D27:D28" xr:uid="{FB3261F4-FBCD-4ACC-B0DA-4A219A6489EF}">
      <formula1>Variables</formula1>
    </dataValidation>
  </dataValidations>
  <hyperlinks>
    <hyperlink ref="F3" location="'TITLE PAGE'!A1" display="Back to title page" xr:uid="{36A94343-2A0B-43D7-A242-09E440F0D863}"/>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E5158-4C4B-44E8-A936-B00DC6179939}">
  <sheetPr codeName="Sheet2"/>
  <dimension ref="A1:CO120"/>
  <sheetViews>
    <sheetView zoomScale="70" zoomScaleNormal="70" workbookViewId="0">
      <selection sqref="A1:A1048576"/>
    </sheetView>
  </sheetViews>
  <sheetFormatPr defaultColWidth="10.7109375" defaultRowHeight="14.25" x14ac:dyDescent="0.2"/>
  <cols>
    <col min="1" max="1" width="23.28515625" style="2" customWidth="1"/>
    <col min="2" max="4" width="18.42578125" style="2" customWidth="1"/>
    <col min="5" max="5" width="55.5703125" style="2" customWidth="1"/>
    <col min="6" max="6" width="18.5703125" style="2" customWidth="1"/>
    <col min="7" max="7" width="20.7109375" style="2" customWidth="1"/>
    <col min="8" max="8" width="10.7109375" style="2" customWidth="1"/>
    <col min="9" max="10" width="9.7109375" style="2" customWidth="1"/>
    <col min="11" max="16384" width="10.7109375" style="2"/>
  </cols>
  <sheetData>
    <row r="1" spans="1:93" ht="15" x14ac:dyDescent="0.25">
      <c r="A1" s="1" t="s">
        <v>0</v>
      </c>
    </row>
    <row r="2" spans="1:93" ht="15" thickBot="1" x14ac:dyDescent="0.25"/>
    <row r="3" spans="1:93" ht="30.75" thickBot="1" x14ac:dyDescent="0.25">
      <c r="A3" s="3" t="s">
        <v>1</v>
      </c>
      <c r="B3" s="4" t="s">
        <v>2</v>
      </c>
      <c r="C3" s="5" t="s">
        <v>3</v>
      </c>
      <c r="D3" s="6">
        <v>2</v>
      </c>
      <c r="E3" s="7"/>
      <c r="F3" s="8" t="s">
        <v>4</v>
      </c>
      <c r="G3" s="9"/>
      <c r="H3" s="7"/>
      <c r="I3" s="10"/>
    </row>
    <row r="4" spans="1:93" ht="15" thickBot="1" x14ac:dyDescent="0.25"/>
    <row r="5" spans="1:93" ht="15.75" thickBot="1" x14ac:dyDescent="0.25">
      <c r="A5" s="158" t="s">
        <v>5</v>
      </c>
      <c r="B5" s="159"/>
      <c r="C5" s="10"/>
      <c r="D5" s="10"/>
      <c r="E5" s="10"/>
      <c r="F5" s="10"/>
      <c r="G5" s="10"/>
      <c r="H5" s="10"/>
      <c r="I5" s="10"/>
      <c r="J5" s="10"/>
    </row>
    <row r="6" spans="1:93" ht="129.75" thickBot="1" x14ac:dyDescent="0.25">
      <c r="A6" s="11" t="s">
        <v>6</v>
      </c>
      <c r="B6" s="12" t="s">
        <v>7</v>
      </c>
      <c r="C6" s="13" t="s">
        <v>8</v>
      </c>
      <c r="D6" s="13" t="s">
        <v>9</v>
      </c>
      <c r="E6" s="13" t="s">
        <v>10</v>
      </c>
      <c r="F6" s="13" t="s">
        <v>11</v>
      </c>
      <c r="G6" s="14" t="s">
        <v>12</v>
      </c>
      <c r="H6" s="15"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c r="AS6" s="16" t="s">
        <v>50</v>
      </c>
      <c r="AT6" s="16" t="s">
        <v>51</v>
      </c>
      <c r="AU6" s="16" t="s">
        <v>52</v>
      </c>
      <c r="AV6" s="16" t="s">
        <v>53</v>
      </c>
      <c r="AW6" s="16" t="s">
        <v>54</v>
      </c>
      <c r="AX6" s="16" t="s">
        <v>55</v>
      </c>
      <c r="AY6" s="16" t="s">
        <v>56</v>
      </c>
      <c r="AZ6" s="16" t="s">
        <v>57</v>
      </c>
      <c r="BA6" s="16" t="s">
        <v>58</v>
      </c>
      <c r="BB6" s="16" t="s">
        <v>59</v>
      </c>
      <c r="BC6" s="16" t="s">
        <v>60</v>
      </c>
      <c r="BD6" s="16" t="s">
        <v>61</v>
      </c>
      <c r="BE6" s="16" t="s">
        <v>62</v>
      </c>
      <c r="BF6" s="16" t="s">
        <v>63</v>
      </c>
      <c r="BG6" s="16" t="s">
        <v>64</v>
      </c>
      <c r="BH6" s="16" t="s">
        <v>65</v>
      </c>
      <c r="BI6" s="16" t="s">
        <v>66</v>
      </c>
      <c r="BJ6" s="16" t="s">
        <v>67</v>
      </c>
      <c r="BK6" s="16" t="s">
        <v>68</v>
      </c>
      <c r="BL6" s="16" t="s">
        <v>69</v>
      </c>
      <c r="BM6" s="16" t="s">
        <v>70</v>
      </c>
      <c r="BN6" s="16" t="s">
        <v>71</v>
      </c>
      <c r="BO6" s="16" t="s">
        <v>72</v>
      </c>
      <c r="BP6" s="16" t="s">
        <v>73</v>
      </c>
      <c r="BQ6" s="16" t="s">
        <v>74</v>
      </c>
      <c r="BR6" s="16" t="s">
        <v>75</v>
      </c>
      <c r="BS6" s="16" t="s">
        <v>76</v>
      </c>
      <c r="BT6" s="16" t="s">
        <v>77</v>
      </c>
      <c r="BU6" s="16" t="s">
        <v>78</v>
      </c>
      <c r="BV6" s="16" t="s">
        <v>79</v>
      </c>
      <c r="BW6" s="16" t="s">
        <v>80</v>
      </c>
      <c r="BX6" s="16" t="s">
        <v>81</v>
      </c>
      <c r="BY6" s="16" t="s">
        <v>82</v>
      </c>
      <c r="BZ6" s="16" t="s">
        <v>83</v>
      </c>
      <c r="CA6" s="16" t="s">
        <v>84</v>
      </c>
      <c r="CB6" s="16" t="s">
        <v>85</v>
      </c>
      <c r="CC6" s="16" t="s">
        <v>86</v>
      </c>
      <c r="CD6" s="16" t="s">
        <v>87</v>
      </c>
      <c r="CE6" s="16" t="s">
        <v>88</v>
      </c>
      <c r="CF6" s="16" t="s">
        <v>89</v>
      </c>
      <c r="CG6" s="16" t="s">
        <v>90</v>
      </c>
      <c r="CH6" s="16" t="s">
        <v>91</v>
      </c>
      <c r="CI6" s="16" t="s">
        <v>92</v>
      </c>
      <c r="CJ6" s="16" t="s">
        <v>93</v>
      </c>
      <c r="CK6" s="16" t="s">
        <v>94</v>
      </c>
      <c r="CL6" s="16" t="s">
        <v>95</v>
      </c>
      <c r="CM6" s="16" t="s">
        <v>96</v>
      </c>
      <c r="CN6" s="16" t="s">
        <v>97</v>
      </c>
      <c r="CO6" s="17" t="s">
        <v>98</v>
      </c>
    </row>
    <row r="7" spans="1:93" ht="15" x14ac:dyDescent="0.2">
      <c r="A7" s="160" t="s">
        <v>99</v>
      </c>
      <c r="B7" s="18"/>
      <c r="C7" s="19"/>
      <c r="D7" s="19" t="s">
        <v>100</v>
      </c>
      <c r="E7" s="20"/>
      <c r="F7" s="20"/>
      <c r="G7" s="21" t="s">
        <v>101</v>
      </c>
      <c r="H7" s="22"/>
      <c r="I7" s="23"/>
      <c r="J7" s="23"/>
      <c r="K7" s="23"/>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5"/>
    </row>
    <row r="8" spans="1:93" ht="15" x14ac:dyDescent="0.2">
      <c r="A8" s="161"/>
      <c r="B8" s="137" t="s">
        <v>102</v>
      </c>
      <c r="C8" s="138" t="s">
        <v>103</v>
      </c>
      <c r="D8" s="27" t="s">
        <v>104</v>
      </c>
      <c r="E8" s="28"/>
      <c r="F8" s="28"/>
      <c r="G8" s="29" t="s">
        <v>105</v>
      </c>
      <c r="H8" s="30"/>
      <c r="I8" s="31"/>
      <c r="J8" s="31"/>
      <c r="K8" s="31"/>
      <c r="L8" s="31"/>
      <c r="M8" s="32"/>
      <c r="N8" s="118">
        <v>1.6408199999999999</v>
      </c>
      <c r="O8" s="118">
        <v>1.6408199999999999</v>
      </c>
      <c r="P8" s="118">
        <v>1.6408199999999999</v>
      </c>
      <c r="Q8" s="118">
        <v>1.6408199999999999</v>
      </c>
      <c r="R8" s="118">
        <v>1.6408199999999999</v>
      </c>
      <c r="S8" s="118">
        <v>1.5259627999999998</v>
      </c>
      <c r="T8" s="118">
        <v>1.5259627999999998</v>
      </c>
      <c r="U8" s="118">
        <v>1.5259627999999998</v>
      </c>
      <c r="V8" s="118">
        <v>1.5259627999999998</v>
      </c>
      <c r="W8" s="118">
        <v>1.5259627999999998</v>
      </c>
      <c r="X8" s="118">
        <v>1.4191454000000001</v>
      </c>
      <c r="Y8" s="118">
        <v>1.4191454000000001</v>
      </c>
      <c r="Z8" s="118">
        <v>1.4191454000000001</v>
      </c>
      <c r="AA8" s="118">
        <v>1.4191454000000001</v>
      </c>
      <c r="AB8" s="118">
        <v>1.4191454000000001</v>
      </c>
      <c r="AC8" s="118">
        <v>1.3481879999999999</v>
      </c>
      <c r="AD8" s="118">
        <v>1.3481879999999999</v>
      </c>
      <c r="AE8" s="118">
        <v>1.3481879999999999</v>
      </c>
      <c r="AF8" s="118">
        <v>1.3481879999999999</v>
      </c>
      <c r="AG8" s="118">
        <v>1.3481879999999999</v>
      </c>
      <c r="AH8" s="118">
        <v>1.2942605999999999</v>
      </c>
      <c r="AI8" s="118">
        <v>1.2942605999999999</v>
      </c>
      <c r="AJ8" s="118">
        <v>1.2942605999999999</v>
      </c>
      <c r="AK8" s="118">
        <v>1.2942605999999999</v>
      </c>
      <c r="AL8" s="118">
        <v>1.2942605999999999</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V8" s="32"/>
      <c r="BW8" s="32"/>
      <c r="BX8" s="32"/>
      <c r="BY8" s="32"/>
      <c r="BZ8" s="32"/>
      <c r="CA8" s="32"/>
      <c r="CB8" s="32"/>
      <c r="CC8" s="32"/>
      <c r="CD8" s="32"/>
      <c r="CE8" s="32"/>
      <c r="CF8" s="32"/>
      <c r="CG8" s="32"/>
      <c r="CH8" s="32"/>
      <c r="CI8" s="32"/>
      <c r="CJ8" s="32"/>
      <c r="CK8" s="32"/>
      <c r="CL8" s="32"/>
      <c r="CM8" s="32"/>
      <c r="CN8" s="32"/>
      <c r="CO8" s="33"/>
    </row>
    <row r="9" spans="1:93" ht="15" x14ac:dyDescent="0.2">
      <c r="A9" s="161"/>
      <c r="B9" s="26"/>
      <c r="C9" s="27"/>
      <c r="D9" s="27" t="s">
        <v>106</v>
      </c>
      <c r="E9" s="28"/>
      <c r="F9" s="28"/>
      <c r="G9" s="29" t="s">
        <v>105</v>
      </c>
      <c r="H9" s="30"/>
      <c r="I9" s="31"/>
      <c r="J9" s="31"/>
      <c r="K9" s="31"/>
      <c r="L9" s="31"/>
      <c r="M9" s="32"/>
      <c r="N9" s="130">
        <f>N24</f>
        <v>0</v>
      </c>
      <c r="O9" s="130">
        <f t="shared" ref="O9:BP9" si="0">O24</f>
        <v>0</v>
      </c>
      <c r="P9" s="130">
        <f t="shared" si="0"/>
        <v>0</v>
      </c>
      <c r="Q9" s="130">
        <f t="shared" si="0"/>
        <v>0</v>
      </c>
      <c r="R9" s="130">
        <f t="shared" si="0"/>
        <v>0</v>
      </c>
      <c r="S9" s="130">
        <f t="shared" si="0"/>
        <v>0</v>
      </c>
      <c r="T9" s="130">
        <f t="shared" si="0"/>
        <v>0</v>
      </c>
      <c r="U9" s="130">
        <f t="shared" si="0"/>
        <v>0</v>
      </c>
      <c r="V9" s="130">
        <f t="shared" si="0"/>
        <v>0</v>
      </c>
      <c r="W9" s="130">
        <f t="shared" si="0"/>
        <v>0</v>
      </c>
      <c r="X9" s="130">
        <f t="shared" si="0"/>
        <v>0</v>
      </c>
      <c r="Y9" s="130">
        <f t="shared" si="0"/>
        <v>0</v>
      </c>
      <c r="Z9" s="130">
        <f t="shared" si="0"/>
        <v>0</v>
      </c>
      <c r="AA9" s="130">
        <f t="shared" si="0"/>
        <v>0</v>
      </c>
      <c r="AB9" s="130">
        <f t="shared" si="0"/>
        <v>0</v>
      </c>
      <c r="AC9" s="130">
        <f t="shared" si="0"/>
        <v>0</v>
      </c>
      <c r="AD9" s="130">
        <f t="shared" si="0"/>
        <v>0</v>
      </c>
      <c r="AE9" s="130">
        <f t="shared" si="0"/>
        <v>0</v>
      </c>
      <c r="AF9" s="130">
        <f t="shared" si="0"/>
        <v>0</v>
      </c>
      <c r="AG9" s="130">
        <f t="shared" si="0"/>
        <v>0</v>
      </c>
      <c r="AH9" s="130">
        <f t="shared" si="0"/>
        <v>0</v>
      </c>
      <c r="AI9" s="130">
        <f t="shared" si="0"/>
        <v>0</v>
      </c>
      <c r="AJ9" s="130">
        <f t="shared" si="0"/>
        <v>0</v>
      </c>
      <c r="AK9" s="130">
        <f t="shared" si="0"/>
        <v>0</v>
      </c>
      <c r="AL9" s="130">
        <f t="shared" si="0"/>
        <v>0</v>
      </c>
      <c r="AM9" s="130">
        <f t="shared" si="0"/>
        <v>0</v>
      </c>
      <c r="AN9" s="130">
        <f t="shared" si="0"/>
        <v>0</v>
      </c>
      <c r="AO9" s="130">
        <f t="shared" si="0"/>
        <v>0</v>
      </c>
      <c r="AP9" s="130">
        <f t="shared" si="0"/>
        <v>0</v>
      </c>
      <c r="AQ9" s="130">
        <f t="shared" si="0"/>
        <v>0</v>
      </c>
      <c r="AR9" s="130">
        <f t="shared" si="0"/>
        <v>0</v>
      </c>
      <c r="AS9" s="130">
        <f t="shared" si="0"/>
        <v>0</v>
      </c>
      <c r="AT9" s="130">
        <f t="shared" si="0"/>
        <v>0</v>
      </c>
      <c r="AU9" s="130">
        <f t="shared" si="0"/>
        <v>0</v>
      </c>
      <c r="AV9" s="130">
        <f t="shared" si="0"/>
        <v>0</v>
      </c>
      <c r="AW9" s="130">
        <f t="shared" si="0"/>
        <v>0</v>
      </c>
      <c r="AX9" s="130">
        <f t="shared" si="0"/>
        <v>0</v>
      </c>
      <c r="AY9" s="130">
        <f t="shared" si="0"/>
        <v>0</v>
      </c>
      <c r="AZ9" s="130">
        <f t="shared" si="0"/>
        <v>0</v>
      </c>
      <c r="BA9" s="130">
        <f t="shared" si="0"/>
        <v>0</v>
      </c>
      <c r="BB9" s="130">
        <f t="shared" si="0"/>
        <v>0</v>
      </c>
      <c r="BC9" s="130">
        <f t="shared" si="0"/>
        <v>0</v>
      </c>
      <c r="BD9" s="130">
        <f t="shared" si="0"/>
        <v>0</v>
      </c>
      <c r="BE9" s="130">
        <f t="shared" si="0"/>
        <v>0</v>
      </c>
      <c r="BF9" s="130">
        <f t="shared" si="0"/>
        <v>0</v>
      </c>
      <c r="BG9" s="130">
        <f t="shared" si="0"/>
        <v>0</v>
      </c>
      <c r="BH9" s="130">
        <f t="shared" si="0"/>
        <v>0</v>
      </c>
      <c r="BI9" s="130">
        <f t="shared" si="0"/>
        <v>0</v>
      </c>
      <c r="BJ9" s="130">
        <f t="shared" si="0"/>
        <v>0</v>
      </c>
      <c r="BK9" s="130">
        <f t="shared" si="0"/>
        <v>0</v>
      </c>
      <c r="BL9" s="130">
        <f t="shared" si="0"/>
        <v>0</v>
      </c>
      <c r="BM9" s="130">
        <f t="shared" si="0"/>
        <v>0</v>
      </c>
      <c r="BN9" s="130">
        <f t="shared" si="0"/>
        <v>0</v>
      </c>
      <c r="BO9" s="130">
        <f t="shared" si="0"/>
        <v>0</v>
      </c>
      <c r="BP9" s="130">
        <f t="shared" si="0"/>
        <v>0</v>
      </c>
      <c r="BQ9" s="130">
        <f t="shared" ref="BQ9" si="1">BQ24</f>
        <v>0</v>
      </c>
      <c r="BR9" s="32"/>
      <c r="BS9" s="32"/>
      <c r="BT9" s="32"/>
      <c r="BU9" s="32"/>
      <c r="BV9" s="32"/>
      <c r="BW9" s="32"/>
      <c r="BX9" s="32"/>
      <c r="BY9" s="32"/>
      <c r="BZ9" s="32"/>
      <c r="CA9" s="32"/>
      <c r="CB9" s="32"/>
      <c r="CC9" s="32"/>
      <c r="CD9" s="32"/>
      <c r="CE9" s="32"/>
      <c r="CF9" s="32"/>
      <c r="CG9" s="32"/>
      <c r="CH9" s="32"/>
      <c r="CI9" s="32"/>
      <c r="CJ9" s="32"/>
      <c r="CK9" s="32"/>
      <c r="CL9" s="32"/>
      <c r="CM9" s="32"/>
      <c r="CN9" s="32"/>
      <c r="CO9" s="33"/>
    </row>
    <row r="10" spans="1:93" ht="15" x14ac:dyDescent="0.2">
      <c r="A10" s="161"/>
      <c r="B10" s="26"/>
      <c r="C10" s="27"/>
      <c r="D10" s="27" t="s">
        <v>107</v>
      </c>
      <c r="E10" s="129">
        <v>3.5000000000000003E-2</v>
      </c>
      <c r="F10" s="28"/>
      <c r="G10" s="29" t="s">
        <v>105</v>
      </c>
      <c r="H10" s="30"/>
      <c r="I10" s="31"/>
      <c r="J10" s="31"/>
      <c r="K10" s="31"/>
      <c r="L10" s="31"/>
      <c r="M10" s="32"/>
      <c r="N10" s="131">
        <f>$E$10</f>
        <v>3.5000000000000003E-2</v>
      </c>
      <c r="O10" s="131">
        <f t="shared" ref="O10:BQ10" si="2">$E$10</f>
        <v>3.5000000000000003E-2</v>
      </c>
      <c r="P10" s="131">
        <f t="shared" si="2"/>
        <v>3.5000000000000003E-2</v>
      </c>
      <c r="Q10" s="131">
        <f t="shared" si="2"/>
        <v>3.5000000000000003E-2</v>
      </c>
      <c r="R10" s="131">
        <f t="shared" si="2"/>
        <v>3.5000000000000003E-2</v>
      </c>
      <c r="S10" s="131">
        <f t="shared" si="2"/>
        <v>3.5000000000000003E-2</v>
      </c>
      <c r="T10" s="131">
        <f t="shared" si="2"/>
        <v>3.5000000000000003E-2</v>
      </c>
      <c r="U10" s="131">
        <f t="shared" si="2"/>
        <v>3.5000000000000003E-2</v>
      </c>
      <c r="V10" s="131">
        <f t="shared" si="2"/>
        <v>3.5000000000000003E-2</v>
      </c>
      <c r="W10" s="131">
        <f t="shared" si="2"/>
        <v>3.5000000000000003E-2</v>
      </c>
      <c r="X10" s="131">
        <f t="shared" si="2"/>
        <v>3.5000000000000003E-2</v>
      </c>
      <c r="Y10" s="131">
        <f t="shared" si="2"/>
        <v>3.5000000000000003E-2</v>
      </c>
      <c r="Z10" s="131">
        <f t="shared" si="2"/>
        <v>3.5000000000000003E-2</v>
      </c>
      <c r="AA10" s="131">
        <f t="shared" si="2"/>
        <v>3.5000000000000003E-2</v>
      </c>
      <c r="AB10" s="131">
        <f t="shared" si="2"/>
        <v>3.5000000000000003E-2</v>
      </c>
      <c r="AC10" s="131">
        <f t="shared" si="2"/>
        <v>3.5000000000000003E-2</v>
      </c>
      <c r="AD10" s="131">
        <f t="shared" si="2"/>
        <v>3.5000000000000003E-2</v>
      </c>
      <c r="AE10" s="131">
        <f t="shared" si="2"/>
        <v>3.5000000000000003E-2</v>
      </c>
      <c r="AF10" s="131">
        <f t="shared" si="2"/>
        <v>3.5000000000000003E-2</v>
      </c>
      <c r="AG10" s="131">
        <f t="shared" si="2"/>
        <v>3.5000000000000003E-2</v>
      </c>
      <c r="AH10" s="131">
        <f t="shared" si="2"/>
        <v>3.5000000000000003E-2</v>
      </c>
      <c r="AI10" s="131">
        <f t="shared" si="2"/>
        <v>3.5000000000000003E-2</v>
      </c>
      <c r="AJ10" s="131">
        <f t="shared" si="2"/>
        <v>3.5000000000000003E-2</v>
      </c>
      <c r="AK10" s="131">
        <f t="shared" si="2"/>
        <v>3.5000000000000003E-2</v>
      </c>
      <c r="AL10" s="131">
        <f t="shared" si="2"/>
        <v>3.5000000000000003E-2</v>
      </c>
      <c r="AM10" s="131">
        <f t="shared" si="2"/>
        <v>3.5000000000000003E-2</v>
      </c>
      <c r="AN10" s="131">
        <f t="shared" si="2"/>
        <v>3.5000000000000003E-2</v>
      </c>
      <c r="AO10" s="131">
        <f t="shared" si="2"/>
        <v>3.5000000000000003E-2</v>
      </c>
      <c r="AP10" s="131">
        <f t="shared" si="2"/>
        <v>3.5000000000000003E-2</v>
      </c>
      <c r="AQ10" s="131">
        <f t="shared" si="2"/>
        <v>3.5000000000000003E-2</v>
      </c>
      <c r="AR10" s="131">
        <f t="shared" si="2"/>
        <v>3.5000000000000003E-2</v>
      </c>
      <c r="AS10" s="131">
        <f t="shared" si="2"/>
        <v>3.5000000000000003E-2</v>
      </c>
      <c r="AT10" s="131">
        <f t="shared" si="2"/>
        <v>3.5000000000000003E-2</v>
      </c>
      <c r="AU10" s="131">
        <f t="shared" si="2"/>
        <v>3.5000000000000003E-2</v>
      </c>
      <c r="AV10" s="131">
        <f t="shared" si="2"/>
        <v>3.5000000000000003E-2</v>
      </c>
      <c r="AW10" s="131">
        <f t="shared" si="2"/>
        <v>3.5000000000000003E-2</v>
      </c>
      <c r="AX10" s="131">
        <f t="shared" si="2"/>
        <v>3.5000000000000003E-2</v>
      </c>
      <c r="AY10" s="131">
        <f t="shared" si="2"/>
        <v>3.5000000000000003E-2</v>
      </c>
      <c r="AZ10" s="131">
        <f t="shared" si="2"/>
        <v>3.5000000000000003E-2</v>
      </c>
      <c r="BA10" s="131">
        <f t="shared" si="2"/>
        <v>3.5000000000000003E-2</v>
      </c>
      <c r="BB10" s="131">
        <f t="shared" si="2"/>
        <v>3.5000000000000003E-2</v>
      </c>
      <c r="BC10" s="131">
        <f t="shared" si="2"/>
        <v>3.5000000000000003E-2</v>
      </c>
      <c r="BD10" s="131">
        <f t="shared" si="2"/>
        <v>3.5000000000000003E-2</v>
      </c>
      <c r="BE10" s="131">
        <f t="shared" si="2"/>
        <v>3.5000000000000003E-2</v>
      </c>
      <c r="BF10" s="131">
        <f t="shared" si="2"/>
        <v>3.5000000000000003E-2</v>
      </c>
      <c r="BG10" s="131">
        <f t="shared" si="2"/>
        <v>3.5000000000000003E-2</v>
      </c>
      <c r="BH10" s="131">
        <f t="shared" si="2"/>
        <v>3.5000000000000003E-2</v>
      </c>
      <c r="BI10" s="131">
        <f t="shared" si="2"/>
        <v>3.5000000000000003E-2</v>
      </c>
      <c r="BJ10" s="131">
        <f t="shared" si="2"/>
        <v>3.5000000000000003E-2</v>
      </c>
      <c r="BK10" s="131">
        <f t="shared" si="2"/>
        <v>3.5000000000000003E-2</v>
      </c>
      <c r="BL10" s="131">
        <f t="shared" si="2"/>
        <v>3.5000000000000003E-2</v>
      </c>
      <c r="BM10" s="131">
        <f t="shared" si="2"/>
        <v>3.5000000000000003E-2</v>
      </c>
      <c r="BN10" s="131">
        <f t="shared" si="2"/>
        <v>3.5000000000000003E-2</v>
      </c>
      <c r="BO10" s="131">
        <f t="shared" si="2"/>
        <v>3.5000000000000003E-2</v>
      </c>
      <c r="BP10" s="131">
        <f t="shared" si="2"/>
        <v>3.5000000000000003E-2</v>
      </c>
      <c r="BQ10" s="131">
        <f t="shared" si="2"/>
        <v>3.5000000000000003E-2</v>
      </c>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3"/>
    </row>
    <row r="11" spans="1:93" ht="15" x14ac:dyDescent="0.2">
      <c r="A11" s="161"/>
      <c r="B11" s="26"/>
      <c r="C11" s="27"/>
      <c r="D11" s="27" t="s">
        <v>108</v>
      </c>
      <c r="E11" s="28"/>
      <c r="F11" s="28"/>
      <c r="G11" s="29" t="s">
        <v>105</v>
      </c>
      <c r="H11" s="30"/>
      <c r="I11" s="31"/>
      <c r="J11" s="31"/>
      <c r="K11" s="31"/>
      <c r="L11" s="31"/>
      <c r="M11" s="32"/>
      <c r="N11" s="132">
        <f>1/(1+N10)</f>
        <v>0.96618357487922713</v>
      </c>
      <c r="O11" s="132">
        <f t="shared" ref="O11:BP11" si="3">1/(1+O10)</f>
        <v>0.96618357487922713</v>
      </c>
      <c r="P11" s="132">
        <f t="shared" si="3"/>
        <v>0.96618357487922713</v>
      </c>
      <c r="Q11" s="132">
        <f t="shared" si="3"/>
        <v>0.96618357487922713</v>
      </c>
      <c r="R11" s="132">
        <f t="shared" si="3"/>
        <v>0.96618357487922713</v>
      </c>
      <c r="S11" s="132">
        <f t="shared" si="3"/>
        <v>0.96618357487922713</v>
      </c>
      <c r="T11" s="132">
        <f t="shared" si="3"/>
        <v>0.96618357487922713</v>
      </c>
      <c r="U11" s="132">
        <f t="shared" si="3"/>
        <v>0.96618357487922713</v>
      </c>
      <c r="V11" s="132">
        <f t="shared" si="3"/>
        <v>0.96618357487922713</v>
      </c>
      <c r="W11" s="132">
        <f t="shared" si="3"/>
        <v>0.96618357487922713</v>
      </c>
      <c r="X11" s="132">
        <f t="shared" si="3"/>
        <v>0.96618357487922713</v>
      </c>
      <c r="Y11" s="132">
        <f t="shared" si="3"/>
        <v>0.96618357487922713</v>
      </c>
      <c r="Z11" s="132">
        <f t="shared" si="3"/>
        <v>0.96618357487922713</v>
      </c>
      <c r="AA11" s="132">
        <f t="shared" si="3"/>
        <v>0.96618357487922713</v>
      </c>
      <c r="AB11" s="132">
        <f t="shared" si="3"/>
        <v>0.96618357487922713</v>
      </c>
      <c r="AC11" s="132">
        <f t="shared" si="3"/>
        <v>0.96618357487922713</v>
      </c>
      <c r="AD11" s="132">
        <f t="shared" si="3"/>
        <v>0.96618357487922713</v>
      </c>
      <c r="AE11" s="132">
        <f t="shared" si="3"/>
        <v>0.96618357487922713</v>
      </c>
      <c r="AF11" s="132">
        <f t="shared" si="3"/>
        <v>0.96618357487922713</v>
      </c>
      <c r="AG11" s="132">
        <f t="shared" si="3"/>
        <v>0.96618357487922713</v>
      </c>
      <c r="AH11" s="132">
        <f t="shared" si="3"/>
        <v>0.96618357487922713</v>
      </c>
      <c r="AI11" s="132">
        <f t="shared" si="3"/>
        <v>0.96618357487922713</v>
      </c>
      <c r="AJ11" s="132">
        <f t="shared" si="3"/>
        <v>0.96618357487922713</v>
      </c>
      <c r="AK11" s="132">
        <f t="shared" si="3"/>
        <v>0.96618357487922713</v>
      </c>
      <c r="AL11" s="132">
        <f t="shared" si="3"/>
        <v>0.96618357487922713</v>
      </c>
      <c r="AM11" s="132">
        <f t="shared" si="3"/>
        <v>0.96618357487922713</v>
      </c>
      <c r="AN11" s="132">
        <f t="shared" si="3"/>
        <v>0.96618357487922713</v>
      </c>
      <c r="AO11" s="132">
        <f t="shared" si="3"/>
        <v>0.96618357487922713</v>
      </c>
      <c r="AP11" s="132">
        <f t="shared" si="3"/>
        <v>0.96618357487922713</v>
      </c>
      <c r="AQ11" s="132">
        <f t="shared" si="3"/>
        <v>0.96618357487922713</v>
      </c>
      <c r="AR11" s="132">
        <f t="shared" si="3"/>
        <v>0.96618357487922713</v>
      </c>
      <c r="AS11" s="132">
        <f t="shared" si="3"/>
        <v>0.96618357487922713</v>
      </c>
      <c r="AT11" s="132">
        <f t="shared" si="3"/>
        <v>0.96618357487922713</v>
      </c>
      <c r="AU11" s="132">
        <f t="shared" si="3"/>
        <v>0.96618357487922713</v>
      </c>
      <c r="AV11" s="132">
        <f t="shared" si="3"/>
        <v>0.96618357487922713</v>
      </c>
      <c r="AW11" s="132">
        <f t="shared" si="3"/>
        <v>0.96618357487922713</v>
      </c>
      <c r="AX11" s="132">
        <f t="shared" si="3"/>
        <v>0.96618357487922713</v>
      </c>
      <c r="AY11" s="132">
        <f t="shared" si="3"/>
        <v>0.96618357487922713</v>
      </c>
      <c r="AZ11" s="132">
        <f t="shared" si="3"/>
        <v>0.96618357487922713</v>
      </c>
      <c r="BA11" s="132">
        <f t="shared" si="3"/>
        <v>0.96618357487922713</v>
      </c>
      <c r="BB11" s="132">
        <f t="shared" si="3"/>
        <v>0.96618357487922713</v>
      </c>
      <c r="BC11" s="132">
        <f t="shared" si="3"/>
        <v>0.96618357487922713</v>
      </c>
      <c r="BD11" s="132">
        <f t="shared" si="3"/>
        <v>0.96618357487922713</v>
      </c>
      <c r="BE11" s="132">
        <f t="shared" si="3"/>
        <v>0.96618357487922713</v>
      </c>
      <c r="BF11" s="132">
        <f t="shared" si="3"/>
        <v>0.96618357487922713</v>
      </c>
      <c r="BG11" s="132">
        <f t="shared" si="3"/>
        <v>0.96618357487922713</v>
      </c>
      <c r="BH11" s="132">
        <f t="shared" si="3"/>
        <v>0.96618357487922713</v>
      </c>
      <c r="BI11" s="132">
        <f t="shared" si="3"/>
        <v>0.96618357487922713</v>
      </c>
      <c r="BJ11" s="132">
        <f t="shared" si="3"/>
        <v>0.96618357487922713</v>
      </c>
      <c r="BK11" s="132">
        <f t="shared" si="3"/>
        <v>0.96618357487922713</v>
      </c>
      <c r="BL11" s="132">
        <f t="shared" si="3"/>
        <v>0.96618357487922713</v>
      </c>
      <c r="BM11" s="132">
        <f t="shared" si="3"/>
        <v>0.96618357487922713</v>
      </c>
      <c r="BN11" s="132">
        <f t="shared" si="3"/>
        <v>0.96618357487922713</v>
      </c>
      <c r="BO11" s="132">
        <f t="shared" si="3"/>
        <v>0.96618357487922713</v>
      </c>
      <c r="BP11" s="132">
        <f t="shared" si="3"/>
        <v>0.96618357487922713</v>
      </c>
      <c r="BQ11" s="132">
        <f t="shared" ref="BQ11" si="4">1/(1+BQ10)</f>
        <v>0.96618357487922713</v>
      </c>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3"/>
    </row>
    <row r="12" spans="1:93" ht="15" x14ac:dyDescent="0.2">
      <c r="A12" s="161"/>
      <c r="B12" s="26"/>
      <c r="C12" s="27"/>
      <c r="D12" s="27" t="s">
        <v>109</v>
      </c>
      <c r="E12" s="27" t="s">
        <v>110</v>
      </c>
      <c r="F12" s="27"/>
      <c r="G12" s="27" t="s">
        <v>111</v>
      </c>
      <c r="H12" s="30"/>
      <c r="I12" s="31"/>
      <c r="J12" s="31"/>
      <c r="K12" s="31"/>
      <c r="L12" s="31"/>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3"/>
    </row>
    <row r="13" spans="1:93" ht="15" x14ac:dyDescent="0.2">
      <c r="A13" s="161"/>
      <c r="B13" s="26"/>
      <c r="C13" s="27"/>
      <c r="D13" s="29" t="s">
        <v>109</v>
      </c>
      <c r="E13" s="27" t="s">
        <v>112</v>
      </c>
      <c r="F13" s="27"/>
      <c r="G13" s="34" t="s">
        <v>111</v>
      </c>
      <c r="H13" s="35"/>
      <c r="I13" s="31"/>
      <c r="J13" s="31"/>
      <c r="K13" s="31"/>
      <c r="L13" s="31"/>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3"/>
    </row>
    <row r="14" spans="1:93" s="43" customFormat="1" ht="29.25" thickBot="1" x14ac:dyDescent="0.25">
      <c r="A14" s="161"/>
      <c r="B14" s="36"/>
      <c r="C14" s="37"/>
      <c r="D14" s="38" t="s">
        <v>113</v>
      </c>
      <c r="E14" s="37"/>
      <c r="F14" s="37"/>
      <c r="G14" s="37" t="s">
        <v>101</v>
      </c>
      <c r="H14" s="39"/>
      <c r="I14" s="40"/>
      <c r="J14" s="40"/>
      <c r="K14" s="40"/>
      <c r="L14" s="40"/>
      <c r="M14" s="72"/>
      <c r="N14" s="41">
        <f>IF((N8+N9)*N11&lt;&gt;0,(N8+N9)*N11,"")</f>
        <v>1.5853333333333335</v>
      </c>
      <c r="O14" s="41">
        <f t="shared" ref="O14:BQ14" si="5">IF((O8+O9)*O11&lt;&gt;0,(O8+O9)*O11,"")</f>
        <v>1.5853333333333335</v>
      </c>
      <c r="P14" s="41">
        <f t="shared" si="5"/>
        <v>1.5853333333333335</v>
      </c>
      <c r="Q14" s="41">
        <f>IF((Q8+Q9)*Q11&lt;&gt;0,(Q8+Q9)*Q11,"")</f>
        <v>1.5853333333333335</v>
      </c>
      <c r="R14" s="41">
        <f t="shared" si="5"/>
        <v>1.5853333333333335</v>
      </c>
      <c r="S14" s="41">
        <f t="shared" si="5"/>
        <v>1.474360193236715</v>
      </c>
      <c r="T14" s="41">
        <f>IF((T8+T9)*T11&lt;&gt;0,(T8+T9)*T11,"")</f>
        <v>1.474360193236715</v>
      </c>
      <c r="U14" s="41">
        <f t="shared" si="5"/>
        <v>1.474360193236715</v>
      </c>
      <c r="V14" s="41">
        <f t="shared" si="5"/>
        <v>1.474360193236715</v>
      </c>
      <c r="W14" s="41">
        <f t="shared" si="5"/>
        <v>1.474360193236715</v>
      </c>
      <c r="X14" s="41">
        <f t="shared" si="5"/>
        <v>1.3711549758454109</v>
      </c>
      <c r="Y14" s="41">
        <f t="shared" si="5"/>
        <v>1.3711549758454109</v>
      </c>
      <c r="Z14" s="41">
        <f t="shared" si="5"/>
        <v>1.3711549758454109</v>
      </c>
      <c r="AA14" s="41">
        <f t="shared" si="5"/>
        <v>1.3711549758454109</v>
      </c>
      <c r="AB14" s="41">
        <f t="shared" si="5"/>
        <v>1.3711549758454109</v>
      </c>
      <c r="AC14" s="41">
        <f t="shared" si="5"/>
        <v>1.3025971014492754</v>
      </c>
      <c r="AD14" s="41">
        <f t="shared" si="5"/>
        <v>1.3025971014492754</v>
      </c>
      <c r="AE14" s="41">
        <f t="shared" si="5"/>
        <v>1.3025971014492754</v>
      </c>
      <c r="AF14" s="41">
        <f t="shared" si="5"/>
        <v>1.3025971014492754</v>
      </c>
      <c r="AG14" s="41">
        <f t="shared" si="5"/>
        <v>1.3025971014492754</v>
      </c>
      <c r="AH14" s="41">
        <f t="shared" si="5"/>
        <v>1.2504933333333332</v>
      </c>
      <c r="AI14" s="41">
        <f t="shared" si="5"/>
        <v>1.2504933333333332</v>
      </c>
      <c r="AJ14" s="41">
        <f t="shared" si="5"/>
        <v>1.2504933333333332</v>
      </c>
      <c r="AK14" s="41">
        <f t="shared" si="5"/>
        <v>1.2504933333333332</v>
      </c>
      <c r="AL14" s="41">
        <f t="shared" si="5"/>
        <v>1.2504933333333332</v>
      </c>
      <c r="AM14" s="41" t="str">
        <f>IF((AM8+AM9)*AM11&lt;&gt;0,(AM8+AM9)*AM11,"")</f>
        <v/>
      </c>
      <c r="AN14" s="41" t="str">
        <f t="shared" si="5"/>
        <v/>
      </c>
      <c r="AO14" s="41" t="str">
        <f t="shared" si="5"/>
        <v/>
      </c>
      <c r="AP14" s="41" t="str">
        <f t="shared" si="5"/>
        <v/>
      </c>
      <c r="AQ14" s="41" t="str">
        <f t="shared" si="5"/>
        <v/>
      </c>
      <c r="AR14" s="41" t="str">
        <f t="shared" si="5"/>
        <v/>
      </c>
      <c r="AS14" s="41" t="str">
        <f t="shared" si="5"/>
        <v/>
      </c>
      <c r="AT14" s="41" t="str">
        <f t="shared" si="5"/>
        <v/>
      </c>
      <c r="AU14" s="41" t="str">
        <f t="shared" si="5"/>
        <v/>
      </c>
      <c r="AV14" s="41" t="str">
        <f t="shared" si="5"/>
        <v/>
      </c>
      <c r="AW14" s="41" t="str">
        <f t="shared" si="5"/>
        <v/>
      </c>
      <c r="AX14" s="41" t="str">
        <f t="shared" si="5"/>
        <v/>
      </c>
      <c r="AY14" s="41" t="str">
        <f t="shared" si="5"/>
        <v/>
      </c>
      <c r="AZ14" s="41" t="str">
        <f t="shared" si="5"/>
        <v/>
      </c>
      <c r="BA14" s="41" t="str">
        <f t="shared" si="5"/>
        <v/>
      </c>
      <c r="BB14" s="41" t="str">
        <f t="shared" si="5"/>
        <v/>
      </c>
      <c r="BC14" s="41" t="str">
        <f t="shared" si="5"/>
        <v/>
      </c>
      <c r="BD14" s="41" t="str">
        <f t="shared" si="5"/>
        <v/>
      </c>
      <c r="BE14" s="41" t="str">
        <f t="shared" si="5"/>
        <v/>
      </c>
      <c r="BF14" s="41" t="str">
        <f t="shared" si="5"/>
        <v/>
      </c>
      <c r="BG14" s="41" t="str">
        <f t="shared" si="5"/>
        <v/>
      </c>
      <c r="BH14" s="41" t="str">
        <f t="shared" si="5"/>
        <v/>
      </c>
      <c r="BI14" s="41" t="str">
        <f t="shared" si="5"/>
        <v/>
      </c>
      <c r="BJ14" s="41" t="str">
        <f t="shared" si="5"/>
        <v/>
      </c>
      <c r="BK14" s="41" t="str">
        <f t="shared" si="5"/>
        <v/>
      </c>
      <c r="BL14" s="41" t="str">
        <f t="shared" si="5"/>
        <v/>
      </c>
      <c r="BM14" s="41" t="str">
        <f t="shared" si="5"/>
        <v/>
      </c>
      <c r="BN14" s="41" t="str">
        <f t="shared" si="5"/>
        <v/>
      </c>
      <c r="BO14" s="41" t="str">
        <f t="shared" si="5"/>
        <v/>
      </c>
      <c r="BP14" s="41" t="str">
        <f t="shared" si="5"/>
        <v/>
      </c>
      <c r="BQ14" s="41" t="str">
        <f t="shared" si="5"/>
        <v/>
      </c>
      <c r="BR14" s="41" t="str">
        <f t="shared" ref="BR14:BT14" si="6">IF((DF8+BR9)*BR11&lt;&gt;0,(DF8+BR9)*BR11,"")</f>
        <v/>
      </c>
      <c r="BS14" s="41" t="str">
        <f t="shared" si="6"/>
        <v/>
      </c>
      <c r="BT14" s="41" t="str">
        <f t="shared" si="6"/>
        <v/>
      </c>
      <c r="BU14" s="41" t="str">
        <f>IF((BP8+BU9)*BU11&lt;&gt;0,(BP8+BU9)*BU11,"")</f>
        <v/>
      </c>
      <c r="BV14" s="41" t="str">
        <f t="shared" ref="BV14:BX14" si="7">IF((BV8+BV9)*BV11&lt;&gt;0,(BV8+BV9)*BV11,"")</f>
        <v/>
      </c>
      <c r="BW14" s="41" t="str">
        <f t="shared" si="7"/>
        <v/>
      </c>
      <c r="BX14" s="41" t="str">
        <f t="shared" si="7"/>
        <v/>
      </c>
      <c r="BY14" s="41" t="str">
        <f t="shared" ref="BY14:CO14" si="8">IF((BY8+BY9)*BY11&lt;&gt;0,(BY8+BY9)*BY11,"")</f>
        <v/>
      </c>
      <c r="BZ14" s="41" t="str">
        <f t="shared" si="8"/>
        <v/>
      </c>
      <c r="CA14" s="41" t="str">
        <f t="shared" si="8"/>
        <v/>
      </c>
      <c r="CB14" s="41" t="str">
        <f t="shared" si="8"/>
        <v/>
      </c>
      <c r="CC14" s="41" t="str">
        <f t="shared" si="8"/>
        <v/>
      </c>
      <c r="CD14" s="41" t="str">
        <f t="shared" si="8"/>
        <v/>
      </c>
      <c r="CE14" s="41" t="str">
        <f t="shared" si="8"/>
        <v/>
      </c>
      <c r="CF14" s="41" t="str">
        <f t="shared" si="8"/>
        <v/>
      </c>
      <c r="CG14" s="41" t="str">
        <f t="shared" si="8"/>
        <v/>
      </c>
      <c r="CH14" s="41" t="str">
        <f t="shared" si="8"/>
        <v/>
      </c>
      <c r="CI14" s="41" t="str">
        <f t="shared" si="8"/>
        <v/>
      </c>
      <c r="CJ14" s="41" t="str">
        <f t="shared" si="8"/>
        <v/>
      </c>
      <c r="CK14" s="41" t="str">
        <f t="shared" si="8"/>
        <v/>
      </c>
      <c r="CL14" s="41" t="str">
        <f t="shared" si="8"/>
        <v/>
      </c>
      <c r="CM14" s="41" t="str">
        <f t="shared" si="8"/>
        <v/>
      </c>
      <c r="CN14" s="41" t="str">
        <f t="shared" si="8"/>
        <v/>
      </c>
      <c r="CO14" s="42" t="str">
        <f t="shared" si="8"/>
        <v/>
      </c>
    </row>
    <row r="15" spans="1:93" s="43" customFormat="1" ht="15.75" thickBot="1" x14ac:dyDescent="0.25">
      <c r="A15" s="162"/>
      <c r="B15" s="36"/>
      <c r="C15" s="37"/>
      <c r="D15" s="38" t="s">
        <v>114</v>
      </c>
      <c r="E15" s="37"/>
      <c r="F15" s="37"/>
      <c r="G15" s="37" t="s">
        <v>101</v>
      </c>
      <c r="H15" s="163">
        <f>IF(SUM($M$14:$CO$14)&lt;&gt;0,SUM($M$14:$CO$14),"")</f>
        <v>34.919694685990336</v>
      </c>
      <c r="I15" s="164"/>
      <c r="J15" s="164"/>
      <c r="K15" s="164"/>
      <c r="L15" s="165"/>
    </row>
    <row r="16" spans="1:93" s="43" customFormat="1" ht="15.75" thickBot="1" x14ac:dyDescent="0.25">
      <c r="A16" s="44"/>
      <c r="B16" s="45"/>
      <c r="C16" s="45"/>
      <c r="D16" s="46"/>
      <c r="E16" s="45"/>
      <c r="F16" s="45"/>
      <c r="G16" s="45"/>
      <c r="H16" s="47">
        <f>H15</f>
        <v>34.919694685990336</v>
      </c>
      <c r="I16" s="48"/>
    </row>
    <row r="17" spans="1:93" s="43" customFormat="1" ht="15.75" thickBot="1" x14ac:dyDescent="0.25">
      <c r="A17" s="44"/>
      <c r="B17" s="45"/>
      <c r="C17" s="45"/>
      <c r="D17" s="46"/>
      <c r="E17" s="45"/>
      <c r="F17" s="45"/>
      <c r="G17" s="45"/>
      <c r="H17" s="163">
        <f>IF(SUM($M$14:$AL$14)&lt;&gt;0,SUM($M$14:$AL$14),"")</f>
        <v>34.919694685990336</v>
      </c>
      <c r="I17" s="164"/>
      <c r="J17" s="164"/>
      <c r="K17" s="164"/>
      <c r="L17" s="165"/>
      <c r="M17" s="43" t="s">
        <v>115</v>
      </c>
    </row>
    <row r="18" spans="1:93" s="43" customFormat="1" ht="15.75" thickBot="1" x14ac:dyDescent="0.25">
      <c r="A18" s="44"/>
      <c r="B18" s="45"/>
      <c r="C18" s="45"/>
      <c r="D18" s="46"/>
      <c r="E18" s="45"/>
      <c r="F18" s="45"/>
      <c r="G18" s="45"/>
      <c r="H18" s="120"/>
      <c r="I18" s="120"/>
      <c r="J18" s="120"/>
      <c r="K18" s="120"/>
      <c r="L18" s="120"/>
    </row>
    <row r="19" spans="1:93" s="43" customFormat="1" ht="18" x14ac:dyDescent="0.25">
      <c r="A19" s="44"/>
      <c r="B19" s="45"/>
      <c r="C19" s="45"/>
      <c r="D19" s="46"/>
      <c r="E19" s="121" t="s">
        <v>116</v>
      </c>
      <c r="F19" s="2"/>
      <c r="G19" s="2"/>
      <c r="H19" s="2">
        <f>H17</f>
        <v>34.919694685990336</v>
      </c>
      <c r="I19" s="2"/>
      <c r="J19" s="2"/>
      <c r="K19" s="2"/>
      <c r="L19" s="2"/>
      <c r="M19" s="16" t="s">
        <v>18</v>
      </c>
      <c r="N19" s="16" t="s">
        <v>19</v>
      </c>
      <c r="O19" s="16" t="s">
        <v>20</v>
      </c>
      <c r="P19" s="16" t="s">
        <v>21</v>
      </c>
      <c r="Q19" s="16" t="s">
        <v>22</v>
      </c>
      <c r="R19" s="16" t="s">
        <v>23</v>
      </c>
      <c r="S19" s="16" t="s">
        <v>24</v>
      </c>
      <c r="T19" s="16" t="s">
        <v>25</v>
      </c>
      <c r="U19" s="16" t="s">
        <v>26</v>
      </c>
      <c r="V19" s="16" t="s">
        <v>27</v>
      </c>
      <c r="W19" s="16" t="s">
        <v>28</v>
      </c>
      <c r="X19" s="16" t="s">
        <v>29</v>
      </c>
      <c r="Y19" s="16" t="s">
        <v>30</v>
      </c>
      <c r="Z19" s="16" t="s">
        <v>31</v>
      </c>
      <c r="AA19" s="16" t="s">
        <v>32</v>
      </c>
      <c r="AB19" s="16" t="s">
        <v>33</v>
      </c>
      <c r="AC19" s="16" t="s">
        <v>34</v>
      </c>
      <c r="AD19" s="16" t="s">
        <v>35</v>
      </c>
      <c r="AE19" s="16" t="s">
        <v>36</v>
      </c>
      <c r="AF19" s="16" t="s">
        <v>37</v>
      </c>
      <c r="AG19" s="16" t="s">
        <v>38</v>
      </c>
      <c r="AH19" s="16" t="s">
        <v>39</v>
      </c>
      <c r="AI19" s="16" t="s">
        <v>40</v>
      </c>
      <c r="AJ19" s="16" t="s">
        <v>41</v>
      </c>
      <c r="AK19" s="16" t="s">
        <v>42</v>
      </c>
      <c r="AL19" s="16" t="s">
        <v>43</v>
      </c>
      <c r="AM19" s="16" t="s">
        <v>44</v>
      </c>
      <c r="AN19" s="16" t="s">
        <v>45</v>
      </c>
      <c r="AO19" s="16" t="s">
        <v>46</v>
      </c>
      <c r="AP19" s="16" t="s">
        <v>47</v>
      </c>
      <c r="AQ19" s="16" t="s">
        <v>48</v>
      </c>
      <c r="AR19" s="16" t="s">
        <v>49</v>
      </c>
      <c r="AS19" s="16" t="s">
        <v>50</v>
      </c>
      <c r="AT19" s="16" t="s">
        <v>51</v>
      </c>
      <c r="AU19" s="16" t="s">
        <v>52</v>
      </c>
      <c r="AV19" s="16" t="s">
        <v>53</v>
      </c>
      <c r="AW19" s="16" t="s">
        <v>54</v>
      </c>
      <c r="AX19" s="16" t="s">
        <v>55</v>
      </c>
      <c r="AY19" s="16" t="s">
        <v>56</v>
      </c>
      <c r="AZ19" s="16" t="s">
        <v>57</v>
      </c>
      <c r="BA19" s="16" t="s">
        <v>58</v>
      </c>
      <c r="BB19" s="16" t="s">
        <v>59</v>
      </c>
      <c r="BC19" s="16" t="s">
        <v>60</v>
      </c>
      <c r="BD19" s="16" t="s">
        <v>61</v>
      </c>
      <c r="BE19" s="16" t="s">
        <v>62</v>
      </c>
      <c r="BF19" s="16" t="s">
        <v>63</v>
      </c>
      <c r="BG19" s="16" t="s">
        <v>64</v>
      </c>
      <c r="BH19" s="16" t="s">
        <v>65</v>
      </c>
      <c r="BI19" s="16" t="s">
        <v>66</v>
      </c>
      <c r="BJ19" s="16" t="s">
        <v>67</v>
      </c>
      <c r="BK19" s="16" t="s">
        <v>68</v>
      </c>
      <c r="BL19" s="16" t="s">
        <v>69</v>
      </c>
      <c r="BM19" s="16" t="s">
        <v>70</v>
      </c>
      <c r="BN19" s="16" t="s">
        <v>71</v>
      </c>
      <c r="BO19" s="16" t="s">
        <v>72</v>
      </c>
      <c r="BP19" s="16" t="s">
        <v>73</v>
      </c>
      <c r="BQ19" s="16" t="s">
        <v>74</v>
      </c>
      <c r="BR19" s="16" t="s">
        <v>75</v>
      </c>
      <c r="BS19" s="16" t="s">
        <v>76</v>
      </c>
      <c r="BT19" s="16" t="s">
        <v>77</v>
      </c>
      <c r="BU19" s="16" t="s">
        <v>78</v>
      </c>
      <c r="BV19" s="16" t="s">
        <v>79</v>
      </c>
      <c r="BW19" s="16" t="s">
        <v>80</v>
      </c>
      <c r="BX19" s="16" t="s">
        <v>81</v>
      </c>
      <c r="BY19" s="16" t="s">
        <v>82</v>
      </c>
      <c r="BZ19" s="16" t="s">
        <v>83</v>
      </c>
      <c r="CA19" s="16" t="s">
        <v>84</v>
      </c>
      <c r="CB19" s="16" t="s">
        <v>85</v>
      </c>
      <c r="CC19" s="16" t="s">
        <v>86</v>
      </c>
      <c r="CD19" s="16" t="s">
        <v>87</v>
      </c>
      <c r="CE19" s="16" t="s">
        <v>88</v>
      </c>
      <c r="CF19" s="16" t="s">
        <v>89</v>
      </c>
      <c r="CG19" s="16" t="s">
        <v>90</v>
      </c>
      <c r="CH19" s="16" t="s">
        <v>91</v>
      </c>
      <c r="CI19" s="16" t="s">
        <v>92</v>
      </c>
      <c r="CJ19" s="16" t="s">
        <v>93</v>
      </c>
      <c r="CK19" s="16" t="s">
        <v>94</v>
      </c>
      <c r="CL19" s="16" t="s">
        <v>95</v>
      </c>
      <c r="CM19" s="16" t="s">
        <v>96</v>
      </c>
      <c r="CN19" s="16" t="s">
        <v>97</v>
      </c>
      <c r="CO19" s="17" t="s">
        <v>98</v>
      </c>
    </row>
    <row r="20" spans="1:93" s="43" customFormat="1" ht="18" x14ac:dyDescent="0.25">
      <c r="A20" s="44"/>
      <c r="B20" s="45"/>
      <c r="C20" s="45"/>
      <c r="D20" s="46"/>
      <c r="E20" s="122" t="s">
        <v>117</v>
      </c>
      <c r="F20" s="123" t="s">
        <v>118</v>
      </c>
      <c r="G20" s="124"/>
      <c r="H20" s="124"/>
      <c r="I20" s="124"/>
      <c r="J20" s="124"/>
      <c r="K20" s="124"/>
      <c r="L20" s="124"/>
      <c r="M20" s="124">
        <f>+M8</f>
        <v>0</v>
      </c>
      <c r="N20" s="134">
        <f>+N7+M22</f>
        <v>0</v>
      </c>
      <c r="O20" s="134">
        <f t="shared" ref="O20:BZ20" si="9">+O7+N22</f>
        <v>0</v>
      </c>
      <c r="P20" s="134">
        <f t="shared" si="9"/>
        <v>0</v>
      </c>
      <c r="Q20" s="134">
        <f t="shared" si="9"/>
        <v>0</v>
      </c>
      <c r="R20" s="134">
        <f t="shared" si="9"/>
        <v>0</v>
      </c>
      <c r="S20" s="134">
        <f t="shared" si="9"/>
        <v>0</v>
      </c>
      <c r="T20" s="134">
        <f t="shared" si="9"/>
        <v>0</v>
      </c>
      <c r="U20" s="134">
        <f t="shared" si="9"/>
        <v>0</v>
      </c>
      <c r="V20" s="134">
        <f t="shared" si="9"/>
        <v>0</v>
      </c>
      <c r="W20" s="134">
        <f t="shared" si="9"/>
        <v>0</v>
      </c>
      <c r="X20" s="134">
        <f t="shared" si="9"/>
        <v>0</v>
      </c>
      <c r="Y20" s="134">
        <f t="shared" si="9"/>
        <v>0</v>
      </c>
      <c r="Z20" s="134">
        <f t="shared" si="9"/>
        <v>0</v>
      </c>
      <c r="AA20" s="134">
        <f t="shared" si="9"/>
        <v>0</v>
      </c>
      <c r="AB20" s="134">
        <f t="shared" si="9"/>
        <v>0</v>
      </c>
      <c r="AC20" s="134">
        <f t="shared" si="9"/>
        <v>0</v>
      </c>
      <c r="AD20" s="134">
        <f t="shared" si="9"/>
        <v>0</v>
      </c>
      <c r="AE20" s="134">
        <f t="shared" si="9"/>
        <v>0</v>
      </c>
      <c r="AF20" s="134">
        <f t="shared" si="9"/>
        <v>0</v>
      </c>
      <c r="AG20" s="134">
        <f t="shared" si="9"/>
        <v>0</v>
      </c>
      <c r="AH20" s="134">
        <f t="shared" si="9"/>
        <v>0</v>
      </c>
      <c r="AI20" s="134">
        <f t="shared" si="9"/>
        <v>0</v>
      </c>
      <c r="AJ20" s="134">
        <f t="shared" si="9"/>
        <v>0</v>
      </c>
      <c r="AK20" s="134">
        <f t="shared" si="9"/>
        <v>0</v>
      </c>
      <c r="AL20" s="134">
        <f t="shared" si="9"/>
        <v>0</v>
      </c>
      <c r="AM20" s="134">
        <f t="shared" si="9"/>
        <v>0</v>
      </c>
      <c r="AN20" s="134">
        <f t="shared" si="9"/>
        <v>0</v>
      </c>
      <c r="AO20" s="134">
        <f t="shared" si="9"/>
        <v>0</v>
      </c>
      <c r="AP20" s="134">
        <f t="shared" si="9"/>
        <v>0</v>
      </c>
      <c r="AQ20" s="134">
        <f t="shared" si="9"/>
        <v>0</v>
      </c>
      <c r="AR20" s="134">
        <f t="shared" si="9"/>
        <v>0</v>
      </c>
      <c r="AS20" s="134">
        <f t="shared" si="9"/>
        <v>0</v>
      </c>
      <c r="AT20" s="134">
        <f t="shared" si="9"/>
        <v>0</v>
      </c>
      <c r="AU20" s="134">
        <f t="shared" si="9"/>
        <v>0</v>
      </c>
      <c r="AV20" s="134">
        <f t="shared" si="9"/>
        <v>0</v>
      </c>
      <c r="AW20" s="134">
        <f t="shared" si="9"/>
        <v>0</v>
      </c>
      <c r="AX20" s="134">
        <f t="shared" si="9"/>
        <v>0</v>
      </c>
      <c r="AY20" s="134">
        <f t="shared" si="9"/>
        <v>0</v>
      </c>
      <c r="AZ20" s="134">
        <f t="shared" si="9"/>
        <v>0</v>
      </c>
      <c r="BA20" s="134">
        <f t="shared" si="9"/>
        <v>0</v>
      </c>
      <c r="BB20" s="134">
        <f t="shared" si="9"/>
        <v>0</v>
      </c>
      <c r="BC20" s="134">
        <f t="shared" si="9"/>
        <v>0</v>
      </c>
      <c r="BD20" s="134">
        <f t="shared" si="9"/>
        <v>0</v>
      </c>
      <c r="BE20" s="134">
        <f t="shared" si="9"/>
        <v>0</v>
      </c>
      <c r="BF20" s="134">
        <f t="shared" si="9"/>
        <v>0</v>
      </c>
      <c r="BG20" s="134">
        <f t="shared" si="9"/>
        <v>0</v>
      </c>
      <c r="BH20" s="134">
        <f t="shared" si="9"/>
        <v>0</v>
      </c>
      <c r="BI20" s="134">
        <f t="shared" si="9"/>
        <v>0</v>
      </c>
      <c r="BJ20" s="134">
        <f t="shared" si="9"/>
        <v>0</v>
      </c>
      <c r="BK20" s="134">
        <f t="shared" si="9"/>
        <v>0</v>
      </c>
      <c r="BL20" s="134">
        <f t="shared" si="9"/>
        <v>0</v>
      </c>
      <c r="BM20" s="134">
        <f t="shared" si="9"/>
        <v>0</v>
      </c>
      <c r="BN20" s="134">
        <f t="shared" si="9"/>
        <v>0</v>
      </c>
      <c r="BO20" s="134">
        <f t="shared" si="9"/>
        <v>0</v>
      </c>
      <c r="BP20" s="134">
        <f t="shared" si="9"/>
        <v>0</v>
      </c>
      <c r="BQ20" s="134">
        <f t="shared" si="9"/>
        <v>0</v>
      </c>
      <c r="BR20" s="134">
        <f t="shared" si="9"/>
        <v>0</v>
      </c>
      <c r="BS20" s="134">
        <f t="shared" si="9"/>
        <v>0</v>
      </c>
      <c r="BT20" s="134">
        <f t="shared" si="9"/>
        <v>0</v>
      </c>
      <c r="BU20" s="134">
        <f t="shared" si="9"/>
        <v>0</v>
      </c>
      <c r="BV20" s="134">
        <f t="shared" si="9"/>
        <v>0</v>
      </c>
      <c r="BW20" s="134">
        <f t="shared" si="9"/>
        <v>0</v>
      </c>
      <c r="BX20" s="134">
        <f t="shared" si="9"/>
        <v>0</v>
      </c>
      <c r="BY20" s="134">
        <f t="shared" si="9"/>
        <v>0</v>
      </c>
      <c r="BZ20" s="134">
        <f t="shared" si="9"/>
        <v>0</v>
      </c>
      <c r="CA20" s="134">
        <f t="shared" ref="CA20:CO20" si="10">+CA7+BZ22</f>
        <v>0</v>
      </c>
      <c r="CB20" s="134">
        <f t="shared" si="10"/>
        <v>0</v>
      </c>
      <c r="CC20" s="134">
        <f t="shared" si="10"/>
        <v>0</v>
      </c>
      <c r="CD20" s="134">
        <f t="shared" si="10"/>
        <v>0</v>
      </c>
      <c r="CE20" s="134">
        <f t="shared" si="10"/>
        <v>0</v>
      </c>
      <c r="CF20" s="134">
        <f t="shared" si="10"/>
        <v>0</v>
      </c>
      <c r="CG20" s="134">
        <f t="shared" si="10"/>
        <v>0</v>
      </c>
      <c r="CH20" s="134">
        <f t="shared" si="10"/>
        <v>0</v>
      </c>
      <c r="CI20" s="134">
        <f t="shared" si="10"/>
        <v>0</v>
      </c>
      <c r="CJ20" s="134">
        <f t="shared" si="10"/>
        <v>0</v>
      </c>
      <c r="CK20" s="134">
        <f t="shared" si="10"/>
        <v>0</v>
      </c>
      <c r="CL20" s="134">
        <f t="shared" si="10"/>
        <v>0</v>
      </c>
      <c r="CM20" s="134">
        <f t="shared" si="10"/>
        <v>0</v>
      </c>
      <c r="CN20" s="134">
        <f t="shared" si="10"/>
        <v>0</v>
      </c>
      <c r="CO20" s="134">
        <f t="shared" si="10"/>
        <v>0</v>
      </c>
    </row>
    <row r="21" spans="1:93" s="43" customFormat="1" ht="18" x14ac:dyDescent="0.25">
      <c r="A21" s="44"/>
      <c r="B21" s="45"/>
      <c r="C21" s="45"/>
      <c r="D21" s="46"/>
      <c r="E21" s="122" t="s">
        <v>119</v>
      </c>
      <c r="F21" s="122">
        <v>1</v>
      </c>
      <c r="G21" s="124"/>
      <c r="H21" s="124"/>
      <c r="I21" s="124"/>
      <c r="J21" s="124"/>
      <c r="K21" s="124"/>
      <c r="L21" s="124"/>
      <c r="M21" s="135">
        <f>MIN(IF(M20=0,0,+M7/$F21)+L21,M20)</f>
        <v>0</v>
      </c>
      <c r="N21" s="135">
        <f t="shared" ref="N21:BY21" si="11">MIN(IF(N20=0,0,+N7/$F21)+M21,N20)</f>
        <v>0</v>
      </c>
      <c r="O21" s="135">
        <f t="shared" si="11"/>
        <v>0</v>
      </c>
      <c r="P21" s="135">
        <f t="shared" si="11"/>
        <v>0</v>
      </c>
      <c r="Q21" s="135">
        <f t="shared" si="11"/>
        <v>0</v>
      </c>
      <c r="R21" s="135">
        <f t="shared" si="11"/>
        <v>0</v>
      </c>
      <c r="S21" s="135">
        <f t="shared" si="11"/>
        <v>0</v>
      </c>
      <c r="T21" s="135">
        <f t="shared" si="11"/>
        <v>0</v>
      </c>
      <c r="U21" s="135">
        <f t="shared" si="11"/>
        <v>0</v>
      </c>
      <c r="V21" s="135">
        <f t="shared" si="11"/>
        <v>0</v>
      </c>
      <c r="W21" s="135">
        <f t="shared" si="11"/>
        <v>0</v>
      </c>
      <c r="X21" s="135">
        <f t="shared" si="11"/>
        <v>0</v>
      </c>
      <c r="Y21" s="135">
        <f t="shared" si="11"/>
        <v>0</v>
      </c>
      <c r="Z21" s="135">
        <f t="shared" si="11"/>
        <v>0</v>
      </c>
      <c r="AA21" s="135">
        <f t="shared" si="11"/>
        <v>0</v>
      </c>
      <c r="AB21" s="135">
        <f t="shared" si="11"/>
        <v>0</v>
      </c>
      <c r="AC21" s="135">
        <f t="shared" si="11"/>
        <v>0</v>
      </c>
      <c r="AD21" s="135">
        <f t="shared" si="11"/>
        <v>0</v>
      </c>
      <c r="AE21" s="135">
        <f t="shared" si="11"/>
        <v>0</v>
      </c>
      <c r="AF21" s="135">
        <f t="shared" si="11"/>
        <v>0</v>
      </c>
      <c r="AG21" s="135">
        <f t="shared" si="11"/>
        <v>0</v>
      </c>
      <c r="AH21" s="135">
        <f t="shared" si="11"/>
        <v>0</v>
      </c>
      <c r="AI21" s="135">
        <f t="shared" si="11"/>
        <v>0</v>
      </c>
      <c r="AJ21" s="135">
        <f t="shared" si="11"/>
        <v>0</v>
      </c>
      <c r="AK21" s="135">
        <f t="shared" si="11"/>
        <v>0</v>
      </c>
      <c r="AL21" s="135">
        <f t="shared" si="11"/>
        <v>0</v>
      </c>
      <c r="AM21" s="135">
        <f t="shared" si="11"/>
        <v>0</v>
      </c>
      <c r="AN21" s="135">
        <f t="shared" si="11"/>
        <v>0</v>
      </c>
      <c r="AO21" s="135">
        <f t="shared" si="11"/>
        <v>0</v>
      </c>
      <c r="AP21" s="135">
        <f t="shared" si="11"/>
        <v>0</v>
      </c>
      <c r="AQ21" s="135">
        <f t="shared" si="11"/>
        <v>0</v>
      </c>
      <c r="AR21" s="135">
        <f t="shared" si="11"/>
        <v>0</v>
      </c>
      <c r="AS21" s="135">
        <f t="shared" si="11"/>
        <v>0</v>
      </c>
      <c r="AT21" s="135">
        <f t="shared" si="11"/>
        <v>0</v>
      </c>
      <c r="AU21" s="135">
        <f t="shared" si="11"/>
        <v>0</v>
      </c>
      <c r="AV21" s="135">
        <f t="shared" si="11"/>
        <v>0</v>
      </c>
      <c r="AW21" s="135">
        <f t="shared" si="11"/>
        <v>0</v>
      </c>
      <c r="AX21" s="135">
        <f t="shared" si="11"/>
        <v>0</v>
      </c>
      <c r="AY21" s="135">
        <f t="shared" si="11"/>
        <v>0</v>
      </c>
      <c r="AZ21" s="135">
        <f t="shared" si="11"/>
        <v>0</v>
      </c>
      <c r="BA21" s="135">
        <f t="shared" si="11"/>
        <v>0</v>
      </c>
      <c r="BB21" s="135">
        <f t="shared" si="11"/>
        <v>0</v>
      </c>
      <c r="BC21" s="135">
        <f t="shared" si="11"/>
        <v>0</v>
      </c>
      <c r="BD21" s="135">
        <f t="shared" si="11"/>
        <v>0</v>
      </c>
      <c r="BE21" s="135">
        <f t="shared" si="11"/>
        <v>0</v>
      </c>
      <c r="BF21" s="135">
        <f t="shared" si="11"/>
        <v>0</v>
      </c>
      <c r="BG21" s="135">
        <f t="shared" si="11"/>
        <v>0</v>
      </c>
      <c r="BH21" s="135">
        <f t="shared" si="11"/>
        <v>0</v>
      </c>
      <c r="BI21" s="135">
        <f t="shared" si="11"/>
        <v>0</v>
      </c>
      <c r="BJ21" s="135">
        <f t="shared" si="11"/>
        <v>0</v>
      </c>
      <c r="BK21" s="135">
        <f t="shared" si="11"/>
        <v>0</v>
      </c>
      <c r="BL21" s="135">
        <f t="shared" si="11"/>
        <v>0</v>
      </c>
      <c r="BM21" s="135">
        <f t="shared" si="11"/>
        <v>0</v>
      </c>
      <c r="BN21" s="135">
        <f t="shared" si="11"/>
        <v>0</v>
      </c>
      <c r="BO21" s="135">
        <f t="shared" si="11"/>
        <v>0</v>
      </c>
      <c r="BP21" s="135">
        <f t="shared" si="11"/>
        <v>0</v>
      </c>
      <c r="BQ21" s="135">
        <f t="shared" si="11"/>
        <v>0</v>
      </c>
      <c r="BR21" s="135">
        <f t="shared" si="11"/>
        <v>0</v>
      </c>
      <c r="BS21" s="135">
        <f t="shared" si="11"/>
        <v>0</v>
      </c>
      <c r="BT21" s="135">
        <f t="shared" si="11"/>
        <v>0</v>
      </c>
      <c r="BU21" s="135">
        <f t="shared" si="11"/>
        <v>0</v>
      </c>
      <c r="BV21" s="135">
        <f t="shared" si="11"/>
        <v>0</v>
      </c>
      <c r="BW21" s="135">
        <f t="shared" si="11"/>
        <v>0</v>
      </c>
      <c r="BX21" s="135">
        <f t="shared" si="11"/>
        <v>0</v>
      </c>
      <c r="BY21" s="135">
        <f t="shared" si="11"/>
        <v>0</v>
      </c>
      <c r="BZ21" s="135">
        <f t="shared" ref="BZ21:CO21" si="12">MIN(IF(BZ20=0,0,+BZ7/$F21)+BY21,BZ20)</f>
        <v>0</v>
      </c>
      <c r="CA21" s="135">
        <f t="shared" si="12"/>
        <v>0</v>
      </c>
      <c r="CB21" s="135">
        <f t="shared" si="12"/>
        <v>0</v>
      </c>
      <c r="CC21" s="135">
        <f t="shared" si="12"/>
        <v>0</v>
      </c>
      <c r="CD21" s="135">
        <f t="shared" si="12"/>
        <v>0</v>
      </c>
      <c r="CE21" s="135">
        <f t="shared" si="12"/>
        <v>0</v>
      </c>
      <c r="CF21" s="135">
        <f t="shared" si="12"/>
        <v>0</v>
      </c>
      <c r="CG21" s="135">
        <f t="shared" si="12"/>
        <v>0</v>
      </c>
      <c r="CH21" s="135">
        <f t="shared" si="12"/>
        <v>0</v>
      </c>
      <c r="CI21" s="135">
        <f t="shared" si="12"/>
        <v>0</v>
      </c>
      <c r="CJ21" s="135">
        <f t="shared" si="12"/>
        <v>0</v>
      </c>
      <c r="CK21" s="135">
        <f t="shared" si="12"/>
        <v>0</v>
      </c>
      <c r="CL21" s="135">
        <f t="shared" si="12"/>
        <v>0</v>
      </c>
      <c r="CM21" s="135">
        <f t="shared" si="12"/>
        <v>0</v>
      </c>
      <c r="CN21" s="135">
        <f t="shared" si="12"/>
        <v>0</v>
      </c>
      <c r="CO21" s="135">
        <f t="shared" si="12"/>
        <v>0</v>
      </c>
    </row>
    <row r="22" spans="1:93" s="43" customFormat="1" ht="18" x14ac:dyDescent="0.25">
      <c r="A22" s="44"/>
      <c r="B22" s="45"/>
      <c r="C22" s="45"/>
      <c r="D22" s="46"/>
      <c r="E22" s="122" t="s">
        <v>120</v>
      </c>
      <c r="F22" s="122"/>
      <c r="G22" s="124"/>
      <c r="H22" s="124"/>
      <c r="I22" s="124"/>
      <c r="J22" s="124"/>
      <c r="K22" s="124"/>
      <c r="L22" s="124"/>
      <c r="M22" s="136">
        <f>+M20-M21</f>
        <v>0</v>
      </c>
      <c r="N22" s="135">
        <f>+N20-N21</f>
        <v>0</v>
      </c>
      <c r="O22" s="135">
        <f t="shared" ref="O22:BZ22" si="13">+O20-O21</f>
        <v>0</v>
      </c>
      <c r="P22" s="135">
        <f t="shared" si="13"/>
        <v>0</v>
      </c>
      <c r="Q22" s="135">
        <f t="shared" si="13"/>
        <v>0</v>
      </c>
      <c r="R22" s="135">
        <f t="shared" si="13"/>
        <v>0</v>
      </c>
      <c r="S22" s="135">
        <f t="shared" si="13"/>
        <v>0</v>
      </c>
      <c r="T22" s="135">
        <f t="shared" si="13"/>
        <v>0</v>
      </c>
      <c r="U22" s="135">
        <f t="shared" si="13"/>
        <v>0</v>
      </c>
      <c r="V22" s="135">
        <f t="shared" si="13"/>
        <v>0</v>
      </c>
      <c r="W22" s="135">
        <f t="shared" si="13"/>
        <v>0</v>
      </c>
      <c r="X22" s="135">
        <f t="shared" si="13"/>
        <v>0</v>
      </c>
      <c r="Y22" s="135">
        <f t="shared" si="13"/>
        <v>0</v>
      </c>
      <c r="Z22" s="135">
        <f t="shared" si="13"/>
        <v>0</v>
      </c>
      <c r="AA22" s="135">
        <f t="shared" si="13"/>
        <v>0</v>
      </c>
      <c r="AB22" s="135">
        <f t="shared" si="13"/>
        <v>0</v>
      </c>
      <c r="AC22" s="136">
        <f t="shared" si="13"/>
        <v>0</v>
      </c>
      <c r="AD22" s="136">
        <f t="shared" si="13"/>
        <v>0</v>
      </c>
      <c r="AE22" s="136">
        <f t="shared" si="13"/>
        <v>0</v>
      </c>
      <c r="AF22" s="136">
        <f t="shared" si="13"/>
        <v>0</v>
      </c>
      <c r="AG22" s="136">
        <f t="shared" si="13"/>
        <v>0</v>
      </c>
      <c r="AH22" s="136">
        <f t="shared" si="13"/>
        <v>0</v>
      </c>
      <c r="AI22" s="136">
        <f t="shared" si="13"/>
        <v>0</v>
      </c>
      <c r="AJ22" s="136">
        <f t="shared" si="13"/>
        <v>0</v>
      </c>
      <c r="AK22" s="136">
        <f t="shared" si="13"/>
        <v>0</v>
      </c>
      <c r="AL22" s="136">
        <f t="shared" si="13"/>
        <v>0</v>
      </c>
      <c r="AM22" s="136">
        <f t="shared" si="13"/>
        <v>0</v>
      </c>
      <c r="AN22" s="136">
        <f t="shared" si="13"/>
        <v>0</v>
      </c>
      <c r="AO22" s="136">
        <f t="shared" si="13"/>
        <v>0</v>
      </c>
      <c r="AP22" s="136">
        <f t="shared" si="13"/>
        <v>0</v>
      </c>
      <c r="AQ22" s="136">
        <f t="shared" si="13"/>
        <v>0</v>
      </c>
      <c r="AR22" s="136">
        <f t="shared" si="13"/>
        <v>0</v>
      </c>
      <c r="AS22" s="136">
        <f t="shared" si="13"/>
        <v>0</v>
      </c>
      <c r="AT22" s="136">
        <f t="shared" si="13"/>
        <v>0</v>
      </c>
      <c r="AU22" s="136">
        <f t="shared" si="13"/>
        <v>0</v>
      </c>
      <c r="AV22" s="136">
        <f t="shared" si="13"/>
        <v>0</v>
      </c>
      <c r="AW22" s="136">
        <f t="shared" si="13"/>
        <v>0</v>
      </c>
      <c r="AX22" s="136">
        <f t="shared" si="13"/>
        <v>0</v>
      </c>
      <c r="AY22" s="136">
        <f t="shared" si="13"/>
        <v>0</v>
      </c>
      <c r="AZ22" s="136">
        <f t="shared" si="13"/>
        <v>0</v>
      </c>
      <c r="BA22" s="136">
        <f t="shared" si="13"/>
        <v>0</v>
      </c>
      <c r="BB22" s="136">
        <f t="shared" si="13"/>
        <v>0</v>
      </c>
      <c r="BC22" s="136">
        <f t="shared" si="13"/>
        <v>0</v>
      </c>
      <c r="BD22" s="136">
        <f t="shared" si="13"/>
        <v>0</v>
      </c>
      <c r="BE22" s="136">
        <f t="shared" si="13"/>
        <v>0</v>
      </c>
      <c r="BF22" s="136">
        <f t="shared" si="13"/>
        <v>0</v>
      </c>
      <c r="BG22" s="136">
        <f t="shared" si="13"/>
        <v>0</v>
      </c>
      <c r="BH22" s="136">
        <f t="shared" si="13"/>
        <v>0</v>
      </c>
      <c r="BI22" s="136">
        <f t="shared" si="13"/>
        <v>0</v>
      </c>
      <c r="BJ22" s="136">
        <f t="shared" si="13"/>
        <v>0</v>
      </c>
      <c r="BK22" s="136">
        <f t="shared" si="13"/>
        <v>0</v>
      </c>
      <c r="BL22" s="136">
        <f t="shared" si="13"/>
        <v>0</v>
      </c>
      <c r="BM22" s="136">
        <f t="shared" si="13"/>
        <v>0</v>
      </c>
      <c r="BN22" s="136">
        <f t="shared" si="13"/>
        <v>0</v>
      </c>
      <c r="BO22" s="136">
        <f t="shared" si="13"/>
        <v>0</v>
      </c>
      <c r="BP22" s="136">
        <f t="shared" si="13"/>
        <v>0</v>
      </c>
      <c r="BQ22" s="136">
        <f t="shared" si="13"/>
        <v>0</v>
      </c>
      <c r="BR22" s="136">
        <f t="shared" si="13"/>
        <v>0</v>
      </c>
      <c r="BS22" s="136">
        <f t="shared" si="13"/>
        <v>0</v>
      </c>
      <c r="BT22" s="136">
        <f t="shared" si="13"/>
        <v>0</v>
      </c>
      <c r="BU22" s="136">
        <f t="shared" si="13"/>
        <v>0</v>
      </c>
      <c r="BV22" s="136">
        <f t="shared" si="13"/>
        <v>0</v>
      </c>
      <c r="BW22" s="136">
        <f t="shared" si="13"/>
        <v>0</v>
      </c>
      <c r="BX22" s="136">
        <f t="shared" si="13"/>
        <v>0</v>
      </c>
      <c r="BY22" s="136">
        <f t="shared" si="13"/>
        <v>0</v>
      </c>
      <c r="BZ22" s="136">
        <f t="shared" si="13"/>
        <v>0</v>
      </c>
      <c r="CA22" s="136">
        <f t="shared" ref="CA22:CO22" si="14">+CA20-CA21</f>
        <v>0</v>
      </c>
      <c r="CB22" s="136">
        <f t="shared" si="14"/>
        <v>0</v>
      </c>
      <c r="CC22" s="136">
        <f t="shared" si="14"/>
        <v>0</v>
      </c>
      <c r="CD22" s="136">
        <f t="shared" si="14"/>
        <v>0</v>
      </c>
      <c r="CE22" s="136">
        <f t="shared" si="14"/>
        <v>0</v>
      </c>
      <c r="CF22" s="136">
        <f t="shared" si="14"/>
        <v>0</v>
      </c>
      <c r="CG22" s="136">
        <f t="shared" si="14"/>
        <v>0</v>
      </c>
      <c r="CH22" s="136">
        <f t="shared" si="14"/>
        <v>0</v>
      </c>
      <c r="CI22" s="136">
        <f t="shared" si="14"/>
        <v>0</v>
      </c>
      <c r="CJ22" s="136">
        <f t="shared" si="14"/>
        <v>0</v>
      </c>
      <c r="CK22" s="136">
        <f t="shared" si="14"/>
        <v>0</v>
      </c>
      <c r="CL22" s="136">
        <f t="shared" si="14"/>
        <v>0</v>
      </c>
      <c r="CM22" s="136">
        <f t="shared" si="14"/>
        <v>0</v>
      </c>
      <c r="CN22" s="136">
        <f t="shared" si="14"/>
        <v>0</v>
      </c>
      <c r="CO22" s="136">
        <f t="shared" si="14"/>
        <v>0</v>
      </c>
    </row>
    <row r="23" spans="1:93" s="43" customFormat="1" ht="18" x14ac:dyDescent="0.25">
      <c r="A23" s="44"/>
      <c r="B23" s="45"/>
      <c r="C23" s="45"/>
      <c r="D23" s="46"/>
      <c r="E23" s="122" t="s">
        <v>121</v>
      </c>
      <c r="F23" s="125" t="s">
        <v>122</v>
      </c>
      <c r="G23" s="124"/>
      <c r="H23" s="124"/>
      <c r="I23" s="124"/>
      <c r="J23" s="124"/>
      <c r="K23" s="124"/>
      <c r="L23" s="124"/>
      <c r="M23" s="136">
        <f>AVERAGE(M20,M22)</f>
        <v>0</v>
      </c>
      <c r="N23" s="135">
        <f>AVERAGE(N20,N22)</f>
        <v>0</v>
      </c>
      <c r="O23" s="135">
        <f t="shared" ref="O23:BZ23" si="15">AVERAGE(O20,O22)</f>
        <v>0</v>
      </c>
      <c r="P23" s="135">
        <f t="shared" si="15"/>
        <v>0</v>
      </c>
      <c r="Q23" s="135">
        <f t="shared" si="15"/>
        <v>0</v>
      </c>
      <c r="R23" s="135">
        <f t="shared" si="15"/>
        <v>0</v>
      </c>
      <c r="S23" s="135">
        <f t="shared" si="15"/>
        <v>0</v>
      </c>
      <c r="T23" s="135">
        <f t="shared" si="15"/>
        <v>0</v>
      </c>
      <c r="U23" s="135">
        <f t="shared" si="15"/>
        <v>0</v>
      </c>
      <c r="V23" s="135">
        <f t="shared" si="15"/>
        <v>0</v>
      </c>
      <c r="W23" s="135">
        <f t="shared" si="15"/>
        <v>0</v>
      </c>
      <c r="X23" s="135">
        <f t="shared" si="15"/>
        <v>0</v>
      </c>
      <c r="Y23" s="135">
        <f t="shared" si="15"/>
        <v>0</v>
      </c>
      <c r="Z23" s="135">
        <f t="shared" si="15"/>
        <v>0</v>
      </c>
      <c r="AA23" s="135">
        <f t="shared" si="15"/>
        <v>0</v>
      </c>
      <c r="AB23" s="135">
        <f t="shared" si="15"/>
        <v>0</v>
      </c>
      <c r="AC23" s="136">
        <f t="shared" si="15"/>
        <v>0</v>
      </c>
      <c r="AD23" s="136">
        <f t="shared" si="15"/>
        <v>0</v>
      </c>
      <c r="AE23" s="136">
        <f t="shared" si="15"/>
        <v>0</v>
      </c>
      <c r="AF23" s="136">
        <f t="shared" si="15"/>
        <v>0</v>
      </c>
      <c r="AG23" s="136">
        <f t="shared" si="15"/>
        <v>0</v>
      </c>
      <c r="AH23" s="136">
        <f t="shared" si="15"/>
        <v>0</v>
      </c>
      <c r="AI23" s="136">
        <f t="shared" si="15"/>
        <v>0</v>
      </c>
      <c r="AJ23" s="136">
        <f t="shared" si="15"/>
        <v>0</v>
      </c>
      <c r="AK23" s="136">
        <f t="shared" si="15"/>
        <v>0</v>
      </c>
      <c r="AL23" s="136">
        <f t="shared" si="15"/>
        <v>0</v>
      </c>
      <c r="AM23" s="136">
        <f t="shared" si="15"/>
        <v>0</v>
      </c>
      <c r="AN23" s="136">
        <f t="shared" si="15"/>
        <v>0</v>
      </c>
      <c r="AO23" s="136">
        <f t="shared" si="15"/>
        <v>0</v>
      </c>
      <c r="AP23" s="136">
        <f t="shared" si="15"/>
        <v>0</v>
      </c>
      <c r="AQ23" s="136">
        <f t="shared" si="15"/>
        <v>0</v>
      </c>
      <c r="AR23" s="136">
        <f t="shared" si="15"/>
        <v>0</v>
      </c>
      <c r="AS23" s="136">
        <f t="shared" si="15"/>
        <v>0</v>
      </c>
      <c r="AT23" s="136">
        <f t="shared" si="15"/>
        <v>0</v>
      </c>
      <c r="AU23" s="136">
        <f t="shared" si="15"/>
        <v>0</v>
      </c>
      <c r="AV23" s="136">
        <f t="shared" si="15"/>
        <v>0</v>
      </c>
      <c r="AW23" s="136">
        <f t="shared" si="15"/>
        <v>0</v>
      </c>
      <c r="AX23" s="136">
        <f t="shared" si="15"/>
        <v>0</v>
      </c>
      <c r="AY23" s="136">
        <f t="shared" si="15"/>
        <v>0</v>
      </c>
      <c r="AZ23" s="136">
        <f t="shared" si="15"/>
        <v>0</v>
      </c>
      <c r="BA23" s="136">
        <f t="shared" si="15"/>
        <v>0</v>
      </c>
      <c r="BB23" s="136">
        <f t="shared" si="15"/>
        <v>0</v>
      </c>
      <c r="BC23" s="136">
        <f t="shared" si="15"/>
        <v>0</v>
      </c>
      <c r="BD23" s="136">
        <f t="shared" si="15"/>
        <v>0</v>
      </c>
      <c r="BE23" s="136">
        <f t="shared" si="15"/>
        <v>0</v>
      </c>
      <c r="BF23" s="136">
        <f t="shared" si="15"/>
        <v>0</v>
      </c>
      <c r="BG23" s="136">
        <f t="shared" si="15"/>
        <v>0</v>
      </c>
      <c r="BH23" s="136">
        <f t="shared" si="15"/>
        <v>0</v>
      </c>
      <c r="BI23" s="136">
        <f t="shared" si="15"/>
        <v>0</v>
      </c>
      <c r="BJ23" s="136">
        <f t="shared" si="15"/>
        <v>0</v>
      </c>
      <c r="BK23" s="136">
        <f t="shared" si="15"/>
        <v>0</v>
      </c>
      <c r="BL23" s="136">
        <f t="shared" si="15"/>
        <v>0</v>
      </c>
      <c r="BM23" s="136">
        <f t="shared" si="15"/>
        <v>0</v>
      </c>
      <c r="BN23" s="136">
        <f t="shared" si="15"/>
        <v>0</v>
      </c>
      <c r="BO23" s="136">
        <f t="shared" si="15"/>
        <v>0</v>
      </c>
      <c r="BP23" s="136">
        <f t="shared" si="15"/>
        <v>0</v>
      </c>
      <c r="BQ23" s="136">
        <f t="shared" si="15"/>
        <v>0</v>
      </c>
      <c r="BR23" s="136">
        <f t="shared" si="15"/>
        <v>0</v>
      </c>
      <c r="BS23" s="136">
        <f t="shared" si="15"/>
        <v>0</v>
      </c>
      <c r="BT23" s="136">
        <f t="shared" si="15"/>
        <v>0</v>
      </c>
      <c r="BU23" s="136">
        <f t="shared" si="15"/>
        <v>0</v>
      </c>
      <c r="BV23" s="136">
        <f t="shared" si="15"/>
        <v>0</v>
      </c>
      <c r="BW23" s="136">
        <f t="shared" si="15"/>
        <v>0</v>
      </c>
      <c r="BX23" s="136">
        <f t="shared" si="15"/>
        <v>0</v>
      </c>
      <c r="BY23" s="136">
        <f t="shared" si="15"/>
        <v>0</v>
      </c>
      <c r="BZ23" s="136">
        <f t="shared" si="15"/>
        <v>0</v>
      </c>
      <c r="CA23" s="136">
        <f t="shared" ref="CA23:CO23" si="16">AVERAGE(CA20,CA22)</f>
        <v>0</v>
      </c>
      <c r="CB23" s="136">
        <f t="shared" si="16"/>
        <v>0</v>
      </c>
      <c r="CC23" s="136">
        <f t="shared" si="16"/>
        <v>0</v>
      </c>
      <c r="CD23" s="136">
        <f t="shared" si="16"/>
        <v>0</v>
      </c>
      <c r="CE23" s="136">
        <f t="shared" si="16"/>
        <v>0</v>
      </c>
      <c r="CF23" s="136">
        <f t="shared" si="16"/>
        <v>0</v>
      </c>
      <c r="CG23" s="136">
        <f t="shared" si="16"/>
        <v>0</v>
      </c>
      <c r="CH23" s="136">
        <f t="shared" si="16"/>
        <v>0</v>
      </c>
      <c r="CI23" s="136">
        <f t="shared" si="16"/>
        <v>0</v>
      </c>
      <c r="CJ23" s="136">
        <f t="shared" si="16"/>
        <v>0</v>
      </c>
      <c r="CK23" s="136">
        <f t="shared" si="16"/>
        <v>0</v>
      </c>
      <c r="CL23" s="136">
        <f t="shared" si="16"/>
        <v>0</v>
      </c>
      <c r="CM23" s="136">
        <f t="shared" si="16"/>
        <v>0</v>
      </c>
      <c r="CN23" s="136">
        <f t="shared" si="16"/>
        <v>0</v>
      </c>
      <c r="CO23" s="136">
        <f t="shared" si="16"/>
        <v>0</v>
      </c>
    </row>
    <row r="24" spans="1:93" s="43" customFormat="1" ht="18" x14ac:dyDescent="0.25">
      <c r="A24" s="44"/>
      <c r="B24" s="45"/>
      <c r="C24" s="45"/>
      <c r="D24" s="46"/>
      <c r="E24" s="126" t="s">
        <v>123</v>
      </c>
      <c r="F24" s="127">
        <v>3.1199999999999999E-2</v>
      </c>
      <c r="G24" s="128"/>
      <c r="H24" s="128"/>
      <c r="I24" s="128"/>
      <c r="J24" s="128"/>
      <c r="K24" s="128"/>
      <c r="L24" s="128"/>
      <c r="M24" s="135">
        <f>+M23*$F24+M21</f>
        <v>0</v>
      </c>
      <c r="N24" s="135">
        <f>+N23*$F24+N21</f>
        <v>0</v>
      </c>
      <c r="O24" s="135">
        <f t="shared" ref="O24:BZ24" si="17">+O23*$F24+O21</f>
        <v>0</v>
      </c>
      <c r="P24" s="135">
        <f t="shared" si="17"/>
        <v>0</v>
      </c>
      <c r="Q24" s="135">
        <f t="shared" si="17"/>
        <v>0</v>
      </c>
      <c r="R24" s="135">
        <f t="shared" si="17"/>
        <v>0</v>
      </c>
      <c r="S24" s="135">
        <f t="shared" si="17"/>
        <v>0</v>
      </c>
      <c r="T24" s="135">
        <f t="shared" si="17"/>
        <v>0</v>
      </c>
      <c r="U24" s="135">
        <f t="shared" si="17"/>
        <v>0</v>
      </c>
      <c r="V24" s="135">
        <f t="shared" si="17"/>
        <v>0</v>
      </c>
      <c r="W24" s="135">
        <f t="shared" si="17"/>
        <v>0</v>
      </c>
      <c r="X24" s="135">
        <f t="shared" si="17"/>
        <v>0</v>
      </c>
      <c r="Y24" s="135">
        <f t="shared" si="17"/>
        <v>0</v>
      </c>
      <c r="Z24" s="135">
        <f t="shared" si="17"/>
        <v>0</v>
      </c>
      <c r="AA24" s="135">
        <f t="shared" si="17"/>
        <v>0</v>
      </c>
      <c r="AB24" s="135">
        <f t="shared" si="17"/>
        <v>0</v>
      </c>
      <c r="AC24" s="135">
        <f t="shared" si="17"/>
        <v>0</v>
      </c>
      <c r="AD24" s="135">
        <f t="shared" si="17"/>
        <v>0</v>
      </c>
      <c r="AE24" s="135">
        <f t="shared" si="17"/>
        <v>0</v>
      </c>
      <c r="AF24" s="135">
        <f t="shared" si="17"/>
        <v>0</v>
      </c>
      <c r="AG24" s="135">
        <f t="shared" si="17"/>
        <v>0</v>
      </c>
      <c r="AH24" s="135">
        <f t="shared" si="17"/>
        <v>0</v>
      </c>
      <c r="AI24" s="135">
        <f t="shared" si="17"/>
        <v>0</v>
      </c>
      <c r="AJ24" s="135">
        <f t="shared" si="17"/>
        <v>0</v>
      </c>
      <c r="AK24" s="135">
        <f t="shared" si="17"/>
        <v>0</v>
      </c>
      <c r="AL24" s="135">
        <f t="shared" si="17"/>
        <v>0</v>
      </c>
      <c r="AM24" s="135">
        <f t="shared" si="17"/>
        <v>0</v>
      </c>
      <c r="AN24" s="135">
        <f t="shared" si="17"/>
        <v>0</v>
      </c>
      <c r="AO24" s="135">
        <f t="shared" si="17"/>
        <v>0</v>
      </c>
      <c r="AP24" s="135">
        <f t="shared" si="17"/>
        <v>0</v>
      </c>
      <c r="AQ24" s="135">
        <f t="shared" si="17"/>
        <v>0</v>
      </c>
      <c r="AR24" s="135">
        <f t="shared" si="17"/>
        <v>0</v>
      </c>
      <c r="AS24" s="135">
        <f t="shared" si="17"/>
        <v>0</v>
      </c>
      <c r="AT24" s="135">
        <f t="shared" si="17"/>
        <v>0</v>
      </c>
      <c r="AU24" s="135">
        <f t="shared" si="17"/>
        <v>0</v>
      </c>
      <c r="AV24" s="135">
        <f t="shared" si="17"/>
        <v>0</v>
      </c>
      <c r="AW24" s="135">
        <f t="shared" si="17"/>
        <v>0</v>
      </c>
      <c r="AX24" s="135">
        <f t="shared" si="17"/>
        <v>0</v>
      </c>
      <c r="AY24" s="135">
        <f t="shared" si="17"/>
        <v>0</v>
      </c>
      <c r="AZ24" s="135">
        <f t="shared" si="17"/>
        <v>0</v>
      </c>
      <c r="BA24" s="135">
        <f t="shared" si="17"/>
        <v>0</v>
      </c>
      <c r="BB24" s="135">
        <f t="shared" si="17"/>
        <v>0</v>
      </c>
      <c r="BC24" s="135">
        <f t="shared" si="17"/>
        <v>0</v>
      </c>
      <c r="BD24" s="135">
        <f t="shared" si="17"/>
        <v>0</v>
      </c>
      <c r="BE24" s="135">
        <f t="shared" si="17"/>
        <v>0</v>
      </c>
      <c r="BF24" s="135">
        <f t="shared" si="17"/>
        <v>0</v>
      </c>
      <c r="BG24" s="135">
        <f t="shared" si="17"/>
        <v>0</v>
      </c>
      <c r="BH24" s="135">
        <f t="shared" si="17"/>
        <v>0</v>
      </c>
      <c r="BI24" s="135">
        <f t="shared" si="17"/>
        <v>0</v>
      </c>
      <c r="BJ24" s="135">
        <f t="shared" si="17"/>
        <v>0</v>
      </c>
      <c r="BK24" s="135">
        <f t="shared" si="17"/>
        <v>0</v>
      </c>
      <c r="BL24" s="135">
        <f t="shared" si="17"/>
        <v>0</v>
      </c>
      <c r="BM24" s="135">
        <f t="shared" si="17"/>
        <v>0</v>
      </c>
      <c r="BN24" s="135">
        <f t="shared" si="17"/>
        <v>0</v>
      </c>
      <c r="BO24" s="135">
        <f t="shared" si="17"/>
        <v>0</v>
      </c>
      <c r="BP24" s="135">
        <f t="shared" si="17"/>
        <v>0</v>
      </c>
      <c r="BQ24" s="135">
        <f t="shared" si="17"/>
        <v>0</v>
      </c>
      <c r="BR24" s="135">
        <f t="shared" si="17"/>
        <v>0</v>
      </c>
      <c r="BS24" s="135">
        <f t="shared" si="17"/>
        <v>0</v>
      </c>
      <c r="BT24" s="135">
        <f t="shared" si="17"/>
        <v>0</v>
      </c>
      <c r="BU24" s="135">
        <f t="shared" si="17"/>
        <v>0</v>
      </c>
      <c r="BV24" s="135">
        <f t="shared" si="17"/>
        <v>0</v>
      </c>
      <c r="BW24" s="135">
        <f t="shared" si="17"/>
        <v>0</v>
      </c>
      <c r="BX24" s="135">
        <f t="shared" si="17"/>
        <v>0</v>
      </c>
      <c r="BY24" s="135">
        <f t="shared" si="17"/>
        <v>0</v>
      </c>
      <c r="BZ24" s="135">
        <f t="shared" si="17"/>
        <v>0</v>
      </c>
      <c r="CA24" s="135">
        <f t="shared" ref="CA24:CO24" si="18">+CA23*$F24+CA21</f>
        <v>0</v>
      </c>
      <c r="CB24" s="135">
        <f t="shared" si="18"/>
        <v>0</v>
      </c>
      <c r="CC24" s="135">
        <f t="shared" si="18"/>
        <v>0</v>
      </c>
      <c r="CD24" s="135">
        <f t="shared" si="18"/>
        <v>0</v>
      </c>
      <c r="CE24" s="135">
        <f t="shared" si="18"/>
        <v>0</v>
      </c>
      <c r="CF24" s="135">
        <f t="shared" si="18"/>
        <v>0</v>
      </c>
      <c r="CG24" s="135">
        <f t="shared" si="18"/>
        <v>0</v>
      </c>
      <c r="CH24" s="135">
        <f t="shared" si="18"/>
        <v>0</v>
      </c>
      <c r="CI24" s="135">
        <f t="shared" si="18"/>
        <v>0</v>
      </c>
      <c r="CJ24" s="135">
        <f t="shared" si="18"/>
        <v>0</v>
      </c>
      <c r="CK24" s="135">
        <f t="shared" si="18"/>
        <v>0</v>
      </c>
      <c r="CL24" s="135">
        <f t="shared" si="18"/>
        <v>0</v>
      </c>
      <c r="CM24" s="135">
        <f t="shared" si="18"/>
        <v>0</v>
      </c>
      <c r="CN24" s="135">
        <f t="shared" si="18"/>
        <v>0</v>
      </c>
      <c r="CO24" s="135">
        <f t="shared" si="18"/>
        <v>0</v>
      </c>
    </row>
    <row r="25" spans="1:93" s="43" customFormat="1" ht="15" x14ac:dyDescent="0.2">
      <c r="A25" s="44"/>
      <c r="B25" s="45"/>
      <c r="C25" s="45"/>
      <c r="D25" s="46"/>
      <c r="E25" s="45"/>
      <c r="F25" s="45"/>
      <c r="G25" s="45"/>
      <c r="H25" s="47"/>
      <c r="I25" s="48"/>
    </row>
    <row r="26" spans="1:93" s="43" customFormat="1" ht="15" x14ac:dyDescent="0.2">
      <c r="A26" s="44"/>
      <c r="B26" s="45"/>
      <c r="C26" s="45"/>
      <c r="D26" s="46"/>
      <c r="E26" s="45"/>
      <c r="F26" s="45"/>
      <c r="G26" s="45"/>
      <c r="H26" s="47"/>
      <c r="I26" s="48"/>
    </row>
    <row r="27" spans="1:93" s="43" customFormat="1" ht="15.75" thickBot="1" x14ac:dyDescent="0.25">
      <c r="A27" s="44"/>
      <c r="B27" s="45"/>
      <c r="C27" s="45"/>
      <c r="D27" s="46"/>
      <c r="E27" s="45"/>
      <c r="F27" s="45"/>
      <c r="G27" s="45"/>
      <c r="H27" s="47"/>
      <c r="I27" s="48"/>
    </row>
    <row r="28" spans="1:93" ht="15.75" thickBot="1" x14ac:dyDescent="0.25">
      <c r="A28" s="166" t="s">
        <v>124</v>
      </c>
      <c r="B28" s="167"/>
      <c r="C28" s="49"/>
      <c r="D28" s="50"/>
      <c r="E28" s="49"/>
      <c r="F28" s="49"/>
      <c r="G28" s="49"/>
      <c r="H28" s="51"/>
      <c r="I28" s="52"/>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row>
    <row r="29" spans="1:93" ht="129.75" thickBot="1" x14ac:dyDescent="0.25">
      <c r="A29" s="54" t="s">
        <v>6</v>
      </c>
      <c r="B29" s="55" t="s">
        <v>7</v>
      </c>
      <c r="C29" s="56" t="s">
        <v>8</v>
      </c>
      <c r="D29" s="56" t="s">
        <v>9</v>
      </c>
      <c r="E29" s="56" t="s">
        <v>10</v>
      </c>
      <c r="F29" s="56" t="s">
        <v>11</v>
      </c>
      <c r="G29" s="57"/>
      <c r="H29" s="58" t="s">
        <v>13</v>
      </c>
      <c r="I29" s="59" t="s">
        <v>14</v>
      </c>
      <c r="J29" s="59" t="s">
        <v>15</v>
      </c>
      <c r="K29" s="59" t="s">
        <v>16</v>
      </c>
      <c r="L29" s="59" t="s">
        <v>17</v>
      </c>
      <c r="M29" s="59" t="s">
        <v>18</v>
      </c>
      <c r="N29" s="59" t="s">
        <v>19</v>
      </c>
      <c r="O29" s="59" t="s">
        <v>20</v>
      </c>
      <c r="P29" s="59" t="s">
        <v>21</v>
      </c>
      <c r="Q29" s="59" t="s">
        <v>22</v>
      </c>
      <c r="R29" s="59" t="s">
        <v>23</v>
      </c>
      <c r="S29" s="59" t="s">
        <v>24</v>
      </c>
      <c r="T29" s="59" t="s">
        <v>25</v>
      </c>
      <c r="U29" s="59" t="s">
        <v>26</v>
      </c>
      <c r="V29" s="59" t="s">
        <v>27</v>
      </c>
      <c r="W29" s="59" t="s">
        <v>28</v>
      </c>
      <c r="X29" s="59" t="s">
        <v>29</v>
      </c>
      <c r="Y29" s="59" t="s">
        <v>30</v>
      </c>
      <c r="Z29" s="59" t="s">
        <v>31</v>
      </c>
      <c r="AA29" s="59" t="s">
        <v>32</v>
      </c>
      <c r="AB29" s="59" t="s">
        <v>33</v>
      </c>
      <c r="AC29" s="59" t="s">
        <v>34</v>
      </c>
      <c r="AD29" s="59" t="s">
        <v>35</v>
      </c>
      <c r="AE29" s="59" t="s">
        <v>36</v>
      </c>
      <c r="AF29" s="59" t="s">
        <v>37</v>
      </c>
      <c r="AG29" s="59" t="s">
        <v>38</v>
      </c>
      <c r="AH29" s="59" t="s">
        <v>39</v>
      </c>
      <c r="AI29" s="59" t="s">
        <v>40</v>
      </c>
      <c r="AJ29" s="59" t="s">
        <v>41</v>
      </c>
      <c r="AK29" s="59" t="s">
        <v>42</v>
      </c>
      <c r="AL29" s="59" t="s">
        <v>43</v>
      </c>
      <c r="AM29" s="59" t="s">
        <v>44</v>
      </c>
      <c r="AN29" s="59" t="s">
        <v>45</v>
      </c>
      <c r="AO29" s="59" t="s">
        <v>46</v>
      </c>
      <c r="AP29" s="59" t="s">
        <v>47</v>
      </c>
      <c r="AQ29" s="59" t="s">
        <v>48</v>
      </c>
      <c r="AR29" s="59" t="s">
        <v>49</v>
      </c>
      <c r="AS29" s="59" t="s">
        <v>50</v>
      </c>
      <c r="AT29" s="59" t="s">
        <v>51</v>
      </c>
      <c r="AU29" s="59" t="s">
        <v>52</v>
      </c>
      <c r="AV29" s="59" t="s">
        <v>53</v>
      </c>
      <c r="AW29" s="59" t="s">
        <v>54</v>
      </c>
      <c r="AX29" s="59" t="s">
        <v>55</v>
      </c>
      <c r="AY29" s="59" t="s">
        <v>56</v>
      </c>
      <c r="AZ29" s="59" t="s">
        <v>57</v>
      </c>
      <c r="BA29" s="59" t="s">
        <v>58</v>
      </c>
      <c r="BB29" s="59" t="s">
        <v>59</v>
      </c>
      <c r="BC29" s="59" t="s">
        <v>60</v>
      </c>
      <c r="BD29" s="59" t="s">
        <v>61</v>
      </c>
      <c r="BE29" s="59" t="s">
        <v>62</v>
      </c>
      <c r="BF29" s="59" t="s">
        <v>63</v>
      </c>
      <c r="BG29" s="59" t="s">
        <v>64</v>
      </c>
      <c r="BH29" s="59" t="s">
        <v>65</v>
      </c>
      <c r="BI29" s="59" t="s">
        <v>66</v>
      </c>
      <c r="BJ29" s="59" t="s">
        <v>67</v>
      </c>
      <c r="BK29" s="59" t="s">
        <v>68</v>
      </c>
      <c r="BL29" s="59" t="s">
        <v>69</v>
      </c>
      <c r="BM29" s="59" t="s">
        <v>70</v>
      </c>
      <c r="BN29" s="59" t="s">
        <v>71</v>
      </c>
      <c r="BO29" s="59" t="s">
        <v>72</v>
      </c>
      <c r="BP29" s="59" t="s">
        <v>73</v>
      </c>
      <c r="BQ29" s="59" t="s">
        <v>74</v>
      </c>
      <c r="BR29" s="59" t="s">
        <v>75</v>
      </c>
      <c r="BS29" s="59" t="s">
        <v>76</v>
      </c>
      <c r="BT29" s="59" t="s">
        <v>77</v>
      </c>
      <c r="BU29" s="59" t="s">
        <v>78</v>
      </c>
      <c r="BV29" s="59" t="s">
        <v>79</v>
      </c>
      <c r="BW29" s="59" t="s">
        <v>80</v>
      </c>
      <c r="BX29" s="59" t="s">
        <v>81</v>
      </c>
      <c r="BY29" s="59" t="s">
        <v>82</v>
      </c>
      <c r="BZ29" s="59" t="s">
        <v>83</v>
      </c>
      <c r="CA29" s="59" t="s">
        <v>84</v>
      </c>
      <c r="CB29" s="59" t="s">
        <v>85</v>
      </c>
      <c r="CC29" s="59" t="s">
        <v>86</v>
      </c>
      <c r="CD29" s="59" t="s">
        <v>87</v>
      </c>
      <c r="CE29" s="59" t="s">
        <v>88</v>
      </c>
      <c r="CF29" s="59" t="s">
        <v>89</v>
      </c>
      <c r="CG29" s="59" t="s">
        <v>90</v>
      </c>
      <c r="CH29" s="59" t="s">
        <v>91</v>
      </c>
      <c r="CI29" s="59" t="s">
        <v>92</v>
      </c>
      <c r="CJ29" s="59" t="s">
        <v>93</v>
      </c>
      <c r="CK29" s="59" t="s">
        <v>94</v>
      </c>
      <c r="CL29" s="59" t="s">
        <v>95</v>
      </c>
      <c r="CM29" s="59" t="s">
        <v>96</v>
      </c>
      <c r="CN29" s="59" t="s">
        <v>97</v>
      </c>
      <c r="CO29" s="60" t="s">
        <v>98</v>
      </c>
    </row>
    <row r="30" spans="1:93" ht="15" x14ac:dyDescent="0.2">
      <c r="A30" s="160" t="s">
        <v>125</v>
      </c>
      <c r="B30" s="61"/>
      <c r="C30" s="19"/>
      <c r="D30" s="19" t="s">
        <v>104</v>
      </c>
      <c r="E30" s="21" t="s">
        <v>126</v>
      </c>
      <c r="F30" s="21"/>
      <c r="G30" s="19" t="s">
        <v>111</v>
      </c>
      <c r="H30" s="62"/>
      <c r="I30" s="63"/>
      <c r="J30" s="22"/>
      <c r="K30" s="23"/>
      <c r="L30" s="23"/>
      <c r="M30" s="23"/>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5"/>
    </row>
    <row r="31" spans="1:93" ht="15" x14ac:dyDescent="0.2">
      <c r="A31" s="168"/>
      <c r="B31" s="64"/>
      <c r="C31" s="27"/>
      <c r="D31" s="27" t="s">
        <v>104</v>
      </c>
      <c r="E31" s="29" t="s">
        <v>126</v>
      </c>
      <c r="F31" s="29"/>
      <c r="G31" s="27" t="s">
        <v>127</v>
      </c>
      <c r="H31" s="65"/>
      <c r="I31" s="66"/>
      <c r="J31" s="30"/>
      <c r="K31" s="31"/>
      <c r="L31" s="31"/>
      <c r="M31" s="31"/>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3"/>
    </row>
    <row r="32" spans="1:93" ht="15" x14ac:dyDescent="0.2">
      <c r="A32" s="168"/>
      <c r="B32" s="64"/>
      <c r="C32" s="27"/>
      <c r="D32" s="27" t="s">
        <v>109</v>
      </c>
      <c r="E32" s="27" t="s">
        <v>128</v>
      </c>
      <c r="F32" s="27"/>
      <c r="G32" s="27" t="s">
        <v>111</v>
      </c>
      <c r="H32" s="67"/>
      <c r="I32" s="66"/>
      <c r="J32" s="30"/>
      <c r="K32" s="31"/>
      <c r="L32" s="31"/>
      <c r="M32" s="31"/>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3"/>
    </row>
    <row r="33" spans="1:93" ht="15" x14ac:dyDescent="0.2">
      <c r="A33" s="168"/>
      <c r="B33" s="64"/>
      <c r="C33" s="27"/>
      <c r="D33" s="27" t="s">
        <v>109</v>
      </c>
      <c r="E33" s="27" t="s">
        <v>129</v>
      </c>
      <c r="F33" s="27"/>
      <c r="G33" s="27" t="s">
        <v>111</v>
      </c>
      <c r="H33" s="67"/>
      <c r="I33" s="66"/>
      <c r="J33" s="30"/>
      <c r="K33" s="31"/>
      <c r="L33" s="31"/>
      <c r="M33" s="31"/>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3"/>
    </row>
    <row r="34" spans="1:93" ht="15" x14ac:dyDescent="0.2">
      <c r="A34" s="168"/>
      <c r="B34" s="64"/>
      <c r="C34" s="27"/>
      <c r="D34" s="27" t="s">
        <v>109</v>
      </c>
      <c r="E34" s="27" t="s">
        <v>130</v>
      </c>
      <c r="F34" s="27"/>
      <c r="G34" s="27" t="s">
        <v>111</v>
      </c>
      <c r="H34" s="67"/>
      <c r="I34" s="66"/>
      <c r="J34" s="30"/>
      <c r="K34" s="31"/>
      <c r="L34" s="31"/>
      <c r="M34" s="31"/>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3"/>
    </row>
    <row r="35" spans="1:93" ht="15" x14ac:dyDescent="0.2">
      <c r="A35" s="168"/>
      <c r="B35" s="64"/>
      <c r="C35" s="27"/>
      <c r="D35" s="27" t="s">
        <v>109</v>
      </c>
      <c r="E35" s="27" t="s">
        <v>131</v>
      </c>
      <c r="F35" s="27"/>
      <c r="G35" s="27" t="s">
        <v>111</v>
      </c>
      <c r="H35" s="65"/>
      <c r="I35" s="66"/>
      <c r="J35" s="30"/>
      <c r="K35" s="31"/>
      <c r="L35" s="31"/>
      <c r="M35" s="31"/>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3"/>
    </row>
    <row r="36" spans="1:93" ht="15" x14ac:dyDescent="0.2">
      <c r="A36" s="168"/>
      <c r="B36" s="64"/>
      <c r="C36" s="27"/>
      <c r="D36" s="27" t="s">
        <v>109</v>
      </c>
      <c r="E36" s="27" t="s">
        <v>132</v>
      </c>
      <c r="F36" s="27"/>
      <c r="G36" s="27" t="s">
        <v>111</v>
      </c>
      <c r="H36" s="67"/>
      <c r="I36" s="66"/>
      <c r="J36" s="30"/>
      <c r="K36" s="31"/>
      <c r="L36" s="31"/>
      <c r="M36" s="31"/>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3"/>
    </row>
    <row r="37" spans="1:93" ht="15" x14ac:dyDescent="0.2">
      <c r="A37" s="168"/>
      <c r="B37" s="64"/>
      <c r="C37" s="27"/>
      <c r="D37" s="27" t="s">
        <v>109</v>
      </c>
      <c r="E37" s="27" t="s">
        <v>133</v>
      </c>
      <c r="F37" s="27"/>
      <c r="G37" s="27" t="s">
        <v>111</v>
      </c>
      <c r="H37" s="65"/>
      <c r="I37" s="68"/>
      <c r="J37" s="30"/>
      <c r="K37" s="31"/>
      <c r="L37" s="31"/>
      <c r="M37" s="31"/>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3"/>
    </row>
    <row r="38" spans="1:93" ht="15" x14ac:dyDescent="0.2">
      <c r="A38" s="168"/>
      <c r="B38" s="64"/>
      <c r="C38" s="27"/>
      <c r="D38" s="27" t="s">
        <v>109</v>
      </c>
      <c r="E38" s="27" t="s">
        <v>134</v>
      </c>
      <c r="F38" s="27"/>
      <c r="G38" s="27" t="s">
        <v>111</v>
      </c>
      <c r="H38" s="67"/>
      <c r="I38" s="68"/>
      <c r="J38" s="30"/>
      <c r="K38" s="31"/>
      <c r="L38" s="31"/>
      <c r="M38" s="31"/>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3"/>
    </row>
    <row r="39" spans="1:93" ht="15" x14ac:dyDescent="0.2">
      <c r="A39" s="168"/>
      <c r="B39" s="64"/>
      <c r="C39" s="27"/>
      <c r="D39" s="27" t="s">
        <v>109</v>
      </c>
      <c r="E39" s="27" t="s">
        <v>135</v>
      </c>
      <c r="F39" s="27"/>
      <c r="G39" s="27" t="s">
        <v>111</v>
      </c>
      <c r="H39" s="67"/>
      <c r="I39" s="68"/>
      <c r="J39" s="30"/>
      <c r="K39" s="31"/>
      <c r="L39" s="31"/>
      <c r="M39" s="31"/>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3"/>
    </row>
    <row r="40" spans="1:93" x14ac:dyDescent="0.2">
      <c r="A40" s="168"/>
      <c r="B40" s="64"/>
      <c r="C40" s="27"/>
      <c r="D40" s="27" t="s">
        <v>109</v>
      </c>
      <c r="E40" s="27" t="s">
        <v>136</v>
      </c>
      <c r="F40" s="27"/>
      <c r="G40" s="27" t="s">
        <v>111</v>
      </c>
      <c r="H40" s="69"/>
      <c r="I40" s="31"/>
      <c r="J40" s="31"/>
      <c r="K40" s="31"/>
      <c r="L40" s="31"/>
      <c r="M40" s="31"/>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3"/>
    </row>
    <row r="41" spans="1:93" x14ac:dyDescent="0.2">
      <c r="A41" s="168"/>
      <c r="B41" s="64"/>
      <c r="C41" s="27"/>
      <c r="D41" s="27" t="s">
        <v>109</v>
      </c>
      <c r="E41" s="27" t="s">
        <v>137</v>
      </c>
      <c r="F41" s="27"/>
      <c r="G41" s="27" t="s">
        <v>111</v>
      </c>
      <c r="H41" s="69"/>
      <c r="I41" s="31"/>
      <c r="J41" s="31"/>
      <c r="K41" s="31"/>
      <c r="L41" s="31"/>
      <c r="M41" s="31"/>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3"/>
    </row>
    <row r="42" spans="1:93" x14ac:dyDescent="0.2">
      <c r="A42" s="168"/>
      <c r="B42" s="64"/>
      <c r="C42" s="27"/>
      <c r="D42" s="27" t="s">
        <v>109</v>
      </c>
      <c r="E42" s="27" t="s">
        <v>138</v>
      </c>
      <c r="F42" s="27"/>
      <c r="G42" s="27" t="s">
        <v>111</v>
      </c>
      <c r="H42" s="69"/>
      <c r="I42" s="31"/>
      <c r="J42" s="31"/>
      <c r="K42" s="31"/>
      <c r="L42" s="31"/>
      <c r="M42" s="31"/>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3"/>
    </row>
    <row r="43" spans="1:93" x14ac:dyDescent="0.2">
      <c r="A43" s="168"/>
      <c r="B43" s="64"/>
      <c r="C43" s="27"/>
      <c r="D43" s="27" t="s">
        <v>109</v>
      </c>
      <c r="E43" s="27" t="s">
        <v>139</v>
      </c>
      <c r="F43" s="27"/>
      <c r="G43" s="27" t="s">
        <v>111</v>
      </c>
      <c r="H43" s="69"/>
      <c r="I43" s="31"/>
      <c r="J43" s="31"/>
      <c r="K43" s="31"/>
      <c r="L43" s="31"/>
      <c r="M43" s="31"/>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3"/>
    </row>
    <row r="44" spans="1:93" ht="28.5" x14ac:dyDescent="0.2">
      <c r="A44" s="168"/>
      <c r="B44" s="64"/>
      <c r="C44" s="27"/>
      <c r="D44" s="27" t="s">
        <v>109</v>
      </c>
      <c r="E44" s="27" t="s">
        <v>140</v>
      </c>
      <c r="F44" s="27"/>
      <c r="G44" s="27" t="s">
        <v>111</v>
      </c>
      <c r="H44" s="69"/>
      <c r="I44" s="31"/>
      <c r="J44" s="31"/>
      <c r="K44" s="31"/>
      <c r="L44" s="31"/>
      <c r="M44" s="31"/>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3"/>
    </row>
    <row r="45" spans="1:93" x14ac:dyDescent="0.2">
      <c r="A45" s="168"/>
      <c r="B45" s="64"/>
      <c r="C45" s="27"/>
      <c r="D45" s="27" t="s">
        <v>109</v>
      </c>
      <c r="E45" s="27" t="s">
        <v>141</v>
      </c>
      <c r="F45" s="27"/>
      <c r="G45" s="27" t="s">
        <v>111</v>
      </c>
      <c r="H45" s="69"/>
      <c r="I45" s="31"/>
      <c r="J45" s="31"/>
      <c r="K45" s="31"/>
      <c r="L45" s="31"/>
      <c r="M45" s="31"/>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3"/>
    </row>
    <row r="46" spans="1:93" x14ac:dyDescent="0.2">
      <c r="A46" s="168"/>
      <c r="B46" s="64"/>
      <c r="C46" s="27"/>
      <c r="D46" s="27" t="s">
        <v>109</v>
      </c>
      <c r="E46" s="27" t="s">
        <v>142</v>
      </c>
      <c r="F46" s="27"/>
      <c r="G46" s="27" t="s">
        <v>111</v>
      </c>
      <c r="H46" s="69"/>
      <c r="I46" s="31"/>
      <c r="J46" s="31"/>
      <c r="K46" s="31"/>
      <c r="L46" s="31"/>
      <c r="M46" s="31"/>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3"/>
    </row>
    <row r="47" spans="1:93" x14ac:dyDescent="0.2">
      <c r="A47" s="168"/>
      <c r="B47" s="64"/>
      <c r="C47" s="27"/>
      <c r="D47" s="27" t="s">
        <v>109</v>
      </c>
      <c r="E47" s="27" t="s">
        <v>143</v>
      </c>
      <c r="F47" s="27"/>
      <c r="G47" s="27" t="s">
        <v>111</v>
      </c>
      <c r="H47" s="69"/>
      <c r="I47" s="31"/>
      <c r="J47" s="31"/>
      <c r="K47" s="31"/>
      <c r="L47" s="31"/>
      <c r="M47" s="31"/>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3"/>
    </row>
    <row r="48" spans="1:93" x14ac:dyDescent="0.2">
      <c r="A48" s="168"/>
      <c r="B48" s="64"/>
      <c r="C48" s="27"/>
      <c r="D48" s="27" t="s">
        <v>109</v>
      </c>
      <c r="E48" s="27" t="s">
        <v>144</v>
      </c>
      <c r="F48" s="27"/>
      <c r="G48" s="27" t="s">
        <v>111</v>
      </c>
      <c r="H48" s="69"/>
      <c r="I48" s="31"/>
      <c r="J48" s="31"/>
      <c r="K48" s="31"/>
      <c r="L48" s="31"/>
      <c r="M48" s="31"/>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3"/>
    </row>
    <row r="49" spans="1:93" x14ac:dyDescent="0.2">
      <c r="A49" s="168"/>
      <c r="B49" s="64"/>
      <c r="C49" s="27"/>
      <c r="D49" s="27" t="s">
        <v>109</v>
      </c>
      <c r="E49" s="27" t="s">
        <v>145</v>
      </c>
      <c r="F49" s="27"/>
      <c r="G49" s="27" t="s">
        <v>111</v>
      </c>
      <c r="H49" s="69"/>
      <c r="I49" s="31"/>
      <c r="J49" s="31"/>
      <c r="K49" s="31"/>
      <c r="L49" s="31"/>
      <c r="M49" s="31"/>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3"/>
    </row>
    <row r="50" spans="1:93" x14ac:dyDescent="0.2">
      <c r="A50" s="168"/>
      <c r="B50" s="64"/>
      <c r="C50" s="27"/>
      <c r="D50" s="27" t="s">
        <v>109</v>
      </c>
      <c r="E50" s="27" t="s">
        <v>146</v>
      </c>
      <c r="F50" s="27"/>
      <c r="G50" s="27" t="s">
        <v>111</v>
      </c>
      <c r="H50" s="69"/>
      <c r="I50" s="31"/>
      <c r="J50" s="31"/>
      <c r="K50" s="31"/>
      <c r="L50" s="31"/>
      <c r="M50" s="31"/>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3"/>
    </row>
    <row r="51" spans="1:93" x14ac:dyDescent="0.2">
      <c r="A51" s="168"/>
      <c r="B51" s="64"/>
      <c r="C51" s="27"/>
      <c r="D51" s="27" t="s">
        <v>109</v>
      </c>
      <c r="E51" s="27" t="s">
        <v>147</v>
      </c>
      <c r="F51" s="27"/>
      <c r="G51" s="27" t="s">
        <v>111</v>
      </c>
      <c r="H51" s="69"/>
      <c r="I51" s="31"/>
      <c r="J51" s="31"/>
      <c r="K51" s="31"/>
      <c r="L51" s="31"/>
      <c r="M51" s="31"/>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3"/>
    </row>
    <row r="52" spans="1:93" x14ac:dyDescent="0.2">
      <c r="A52" s="168"/>
      <c r="B52" s="64"/>
      <c r="C52" s="27"/>
      <c r="D52" s="27" t="s">
        <v>109</v>
      </c>
      <c r="E52" s="27" t="s">
        <v>148</v>
      </c>
      <c r="F52" s="27"/>
      <c r="G52" s="27" t="s">
        <v>111</v>
      </c>
      <c r="H52" s="69"/>
      <c r="I52" s="31"/>
      <c r="J52" s="31"/>
      <c r="K52" s="31"/>
      <c r="L52" s="31"/>
      <c r="M52" s="31"/>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3"/>
    </row>
    <row r="53" spans="1:93" x14ac:dyDescent="0.2">
      <c r="A53" s="168"/>
      <c r="B53" s="64"/>
      <c r="C53" s="27"/>
      <c r="D53" s="27" t="s">
        <v>109</v>
      </c>
      <c r="E53" s="27" t="s">
        <v>149</v>
      </c>
      <c r="F53" s="27"/>
      <c r="G53" s="27" t="s">
        <v>111</v>
      </c>
      <c r="H53" s="69"/>
      <c r="I53" s="31"/>
      <c r="J53" s="31"/>
      <c r="K53" s="31"/>
      <c r="L53" s="31"/>
      <c r="M53" s="31"/>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3"/>
    </row>
    <row r="54" spans="1:93" x14ac:dyDescent="0.2">
      <c r="A54" s="168"/>
      <c r="B54" s="64"/>
      <c r="C54" s="27"/>
      <c r="D54" s="27" t="s">
        <v>109</v>
      </c>
      <c r="E54" s="27" t="s">
        <v>150</v>
      </c>
      <c r="F54" s="27"/>
      <c r="G54" s="27" t="s">
        <v>111</v>
      </c>
      <c r="H54" s="69"/>
      <c r="I54" s="31"/>
      <c r="J54" s="31"/>
      <c r="K54" s="31"/>
      <c r="L54" s="31"/>
      <c r="M54" s="31"/>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3"/>
    </row>
    <row r="55" spans="1:93" x14ac:dyDescent="0.2">
      <c r="A55" s="168"/>
      <c r="B55" s="64"/>
      <c r="C55" s="27"/>
      <c r="D55" s="27" t="s">
        <v>109</v>
      </c>
      <c r="E55" s="27" t="s">
        <v>151</v>
      </c>
      <c r="F55" s="27"/>
      <c r="G55" s="27" t="s">
        <v>111</v>
      </c>
      <c r="H55" s="69"/>
      <c r="I55" s="31"/>
      <c r="J55" s="31"/>
      <c r="K55" s="31"/>
      <c r="L55" s="31"/>
      <c r="M55" s="31"/>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3"/>
    </row>
    <row r="56" spans="1:93" x14ac:dyDescent="0.2">
      <c r="A56" s="168"/>
      <c r="B56" s="64"/>
      <c r="C56" s="27"/>
      <c r="D56" s="27" t="s">
        <v>109</v>
      </c>
      <c r="E56" s="27" t="s">
        <v>152</v>
      </c>
      <c r="F56" s="27"/>
      <c r="G56" s="27" t="s">
        <v>111</v>
      </c>
      <c r="H56" s="69"/>
      <c r="I56" s="31"/>
      <c r="J56" s="31"/>
      <c r="K56" s="31"/>
      <c r="L56" s="31"/>
      <c r="M56" s="31"/>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3"/>
    </row>
    <row r="57" spans="1:93" x14ac:dyDescent="0.2">
      <c r="A57" s="168"/>
      <c r="B57" s="64"/>
      <c r="C57" s="27"/>
      <c r="D57" s="27" t="s">
        <v>109</v>
      </c>
      <c r="E57" s="27" t="s">
        <v>153</v>
      </c>
      <c r="F57" s="27"/>
      <c r="G57" s="27" t="s">
        <v>111</v>
      </c>
      <c r="H57" s="69"/>
      <c r="I57" s="31"/>
      <c r="J57" s="31"/>
      <c r="K57" s="31"/>
      <c r="L57" s="31"/>
      <c r="M57" s="31"/>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3"/>
    </row>
    <row r="58" spans="1:93" x14ac:dyDescent="0.2">
      <c r="A58" s="168"/>
      <c r="B58" s="64"/>
      <c r="C58" s="27"/>
      <c r="D58" s="27" t="s">
        <v>109</v>
      </c>
      <c r="E58" s="27" t="s">
        <v>154</v>
      </c>
      <c r="F58" s="27"/>
      <c r="G58" s="27" t="s">
        <v>111</v>
      </c>
      <c r="H58" s="31"/>
      <c r="I58" s="31"/>
      <c r="J58" s="31"/>
      <c r="K58" s="31"/>
      <c r="L58" s="31"/>
      <c r="M58" s="31"/>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3"/>
    </row>
    <row r="59" spans="1:93" x14ac:dyDescent="0.2">
      <c r="A59" s="168"/>
      <c r="B59" s="64"/>
      <c r="C59" s="27"/>
      <c r="D59" s="27" t="s">
        <v>109</v>
      </c>
      <c r="E59" s="27" t="s">
        <v>155</v>
      </c>
      <c r="F59" s="27"/>
      <c r="G59" s="27" t="s">
        <v>111</v>
      </c>
      <c r="H59" s="31"/>
      <c r="I59" s="31"/>
      <c r="J59" s="31"/>
      <c r="K59" s="31"/>
      <c r="L59" s="31"/>
      <c r="M59" s="31"/>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3"/>
    </row>
    <row r="60" spans="1:93" x14ac:dyDescent="0.2">
      <c r="A60" s="168"/>
      <c r="B60" s="64"/>
      <c r="C60" s="27"/>
      <c r="D60" s="27" t="s">
        <v>109</v>
      </c>
      <c r="E60" s="27" t="s">
        <v>156</v>
      </c>
      <c r="F60" s="27"/>
      <c r="G60" s="27" t="s">
        <v>111</v>
      </c>
      <c r="H60" s="31"/>
      <c r="I60" s="31"/>
      <c r="J60" s="31"/>
      <c r="K60" s="31"/>
      <c r="L60" s="31"/>
      <c r="M60" s="31"/>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3"/>
    </row>
    <row r="61" spans="1:93" x14ac:dyDescent="0.2">
      <c r="A61" s="168"/>
      <c r="B61" s="64"/>
      <c r="C61" s="27"/>
      <c r="D61" s="27" t="s">
        <v>109</v>
      </c>
      <c r="E61" s="27" t="s">
        <v>157</v>
      </c>
      <c r="F61" s="27"/>
      <c r="G61" s="27" t="s">
        <v>111</v>
      </c>
      <c r="H61" s="31"/>
      <c r="I61" s="31"/>
      <c r="J61" s="31"/>
      <c r="K61" s="31"/>
      <c r="L61" s="31"/>
      <c r="M61" s="31"/>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3"/>
    </row>
    <row r="62" spans="1:93" x14ac:dyDescent="0.2">
      <c r="A62" s="168"/>
      <c r="B62" s="64"/>
      <c r="C62" s="27"/>
      <c r="D62" s="27" t="s">
        <v>109</v>
      </c>
      <c r="E62" s="27" t="s">
        <v>158</v>
      </c>
      <c r="F62" s="27"/>
      <c r="G62" s="27" t="s">
        <v>111</v>
      </c>
      <c r="H62" s="31"/>
      <c r="I62" s="31"/>
      <c r="J62" s="31"/>
      <c r="K62" s="31"/>
      <c r="L62" s="31"/>
      <c r="M62" s="31"/>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3"/>
    </row>
    <row r="63" spans="1:93" x14ac:dyDescent="0.2">
      <c r="A63" s="168"/>
      <c r="B63" s="64"/>
      <c r="C63" s="27"/>
      <c r="D63" s="27" t="s">
        <v>109</v>
      </c>
      <c r="E63" s="27" t="s">
        <v>159</v>
      </c>
      <c r="F63" s="27"/>
      <c r="G63" s="27" t="s">
        <v>111</v>
      </c>
      <c r="H63" s="31"/>
      <c r="I63" s="31"/>
      <c r="J63" s="31"/>
      <c r="K63" s="31"/>
      <c r="L63" s="31"/>
      <c r="M63" s="31"/>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3"/>
    </row>
    <row r="64" spans="1:93" x14ac:dyDescent="0.2">
      <c r="A64" s="168"/>
      <c r="B64" s="64"/>
      <c r="C64" s="27"/>
      <c r="D64" s="27" t="s">
        <v>160</v>
      </c>
      <c r="E64" s="27"/>
      <c r="F64" s="27"/>
      <c r="G64" s="27"/>
      <c r="H64" s="31"/>
      <c r="I64" s="31"/>
      <c r="J64" s="31"/>
      <c r="K64" s="31"/>
      <c r="L64" s="31"/>
      <c r="M64" s="31"/>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3"/>
    </row>
    <row r="65" spans="1:93" x14ac:dyDescent="0.2">
      <c r="A65" s="168"/>
      <c r="B65" s="70"/>
      <c r="C65" s="32"/>
      <c r="D65" s="27" t="s">
        <v>161</v>
      </c>
      <c r="E65" s="27"/>
      <c r="F65" s="32"/>
      <c r="G65" s="32"/>
      <c r="H65" s="31"/>
      <c r="I65" s="31"/>
      <c r="J65" s="31"/>
      <c r="K65" s="31"/>
      <c r="L65" s="31"/>
      <c r="M65" s="31"/>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3"/>
    </row>
    <row r="66" spans="1:93" ht="15" thickBot="1" x14ac:dyDescent="0.25">
      <c r="A66" s="169"/>
      <c r="B66" s="71"/>
      <c r="C66" s="72"/>
      <c r="D66" s="73" t="s">
        <v>162</v>
      </c>
      <c r="E66" s="73"/>
      <c r="F66" s="72"/>
      <c r="G66" s="72"/>
      <c r="H66" s="74"/>
      <c r="I66" s="74"/>
      <c r="J66" s="74"/>
      <c r="K66" s="74"/>
      <c r="L66" s="74"/>
      <c r="M66" s="74"/>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42"/>
    </row>
    <row r="68" spans="1:93" ht="15" thickBot="1" x14ac:dyDescent="0.25"/>
    <row r="69" spans="1:93" ht="15" thickBot="1" x14ac:dyDescent="0.25">
      <c r="A69" s="75" t="s">
        <v>1</v>
      </c>
      <c r="B69" s="4" t="e">
        <f>#REF!</f>
        <v>#REF!</v>
      </c>
      <c r="C69" s="75" t="s">
        <v>3</v>
      </c>
      <c r="D69" s="76"/>
    </row>
    <row r="70" spans="1:93" ht="15" thickBot="1" x14ac:dyDescent="0.25">
      <c r="A70" s="9"/>
      <c r="B70" s="9"/>
      <c r="C70" s="9"/>
      <c r="D70" s="9"/>
    </row>
    <row r="71" spans="1:93" ht="15.75" thickBot="1" x14ac:dyDescent="0.25">
      <c r="A71" s="158" t="s">
        <v>163</v>
      </c>
      <c r="B71" s="159"/>
      <c r="C71" s="77" t="s">
        <v>164</v>
      </c>
      <c r="D71" s="77" t="s">
        <v>164</v>
      </c>
      <c r="E71" s="78"/>
      <c r="F71" s="78"/>
      <c r="G71" s="78"/>
      <c r="H71" s="78"/>
      <c r="I71" s="78"/>
      <c r="J71" s="78"/>
      <c r="K71" s="79"/>
      <c r="L71" s="78"/>
    </row>
    <row r="72" spans="1:93" x14ac:dyDescent="0.2">
      <c r="A72" s="80" t="s">
        <v>165</v>
      </c>
      <c r="B72" s="81"/>
      <c r="C72" s="82"/>
      <c r="D72" s="43"/>
      <c r="E72" s="78"/>
      <c r="F72" s="78"/>
      <c r="G72" s="78"/>
      <c r="H72" s="78"/>
      <c r="I72" s="78"/>
      <c r="J72" s="78"/>
      <c r="K72" s="79"/>
      <c r="L72" s="78"/>
    </row>
    <row r="73" spans="1:93" x14ac:dyDescent="0.2">
      <c r="A73" s="83" t="s">
        <v>166</v>
      </c>
      <c r="B73" s="78" t="s">
        <v>167</v>
      </c>
      <c r="C73" s="84">
        <f>3.5%</f>
        <v>3.5000000000000003E-2</v>
      </c>
      <c r="D73" s="43"/>
      <c r="E73" s="78"/>
      <c r="F73" s="78"/>
      <c r="G73" s="78"/>
      <c r="H73" s="78"/>
      <c r="I73" s="78"/>
      <c r="J73" s="78"/>
      <c r="K73" s="79"/>
      <c r="L73" s="78"/>
    </row>
    <row r="74" spans="1:93" x14ac:dyDescent="0.2">
      <c r="A74" s="83" t="s">
        <v>168</v>
      </c>
      <c r="B74" s="78" t="s">
        <v>122</v>
      </c>
      <c r="C74" s="84">
        <v>2.92E-2</v>
      </c>
      <c r="D74" s="43"/>
      <c r="E74" s="78"/>
      <c r="F74" s="78"/>
      <c r="G74" s="78"/>
      <c r="H74" s="78"/>
      <c r="I74" s="78"/>
      <c r="J74" s="78"/>
      <c r="K74" s="79"/>
      <c r="L74" s="78"/>
    </row>
    <row r="75" spans="1:93" x14ac:dyDescent="0.2">
      <c r="A75" s="83" t="s">
        <v>169</v>
      </c>
      <c r="B75" s="78" t="s">
        <v>170</v>
      </c>
      <c r="C75" s="85">
        <v>5</v>
      </c>
      <c r="D75" s="43"/>
      <c r="E75" s="78"/>
      <c r="F75" s="78"/>
      <c r="G75" s="78"/>
      <c r="H75" s="78"/>
      <c r="I75" s="78"/>
      <c r="J75" s="78"/>
      <c r="K75" s="79"/>
      <c r="L75" s="78"/>
    </row>
    <row r="76" spans="1:93" x14ac:dyDescent="0.2">
      <c r="A76" s="83" t="s">
        <v>171</v>
      </c>
      <c r="B76" s="78" t="s">
        <v>172</v>
      </c>
      <c r="C76" s="86">
        <v>1000</v>
      </c>
      <c r="D76" s="43"/>
      <c r="E76" s="78"/>
      <c r="F76" s="78"/>
      <c r="G76" s="78"/>
      <c r="H76" s="78"/>
      <c r="I76" s="78"/>
      <c r="J76" s="78"/>
      <c r="K76" s="79"/>
      <c r="L76" s="78"/>
    </row>
    <row r="77" spans="1:93" x14ac:dyDescent="0.2">
      <c r="A77" s="87" t="s">
        <v>173</v>
      </c>
      <c r="B77" s="88" t="s">
        <v>174</v>
      </c>
      <c r="C77" s="89">
        <f>1/C75</f>
        <v>0.2</v>
      </c>
      <c r="D77" s="43"/>
      <c r="E77" s="78"/>
      <c r="F77" s="78"/>
      <c r="G77" s="78"/>
      <c r="H77" s="78"/>
      <c r="I77" s="78"/>
      <c r="J77" s="78"/>
      <c r="K77" s="79"/>
      <c r="L77" s="78"/>
    </row>
    <row r="78" spans="1:93" x14ac:dyDescent="0.2">
      <c r="A78" s="79"/>
      <c r="B78" s="78"/>
      <c r="C78" s="78"/>
      <c r="D78" s="78"/>
      <c r="E78" s="78"/>
      <c r="F78" s="78"/>
      <c r="G78" s="78"/>
      <c r="H78" s="78"/>
      <c r="I78" s="78"/>
      <c r="J78" s="78"/>
      <c r="K78" s="79"/>
      <c r="L78" s="78"/>
    </row>
    <row r="79" spans="1:93" ht="15" thickBot="1" x14ac:dyDescent="0.25">
      <c r="A79" s="79"/>
      <c r="B79" s="78"/>
      <c r="C79" s="78"/>
      <c r="D79" s="90">
        <v>1</v>
      </c>
      <c r="E79" s="90">
        <v>2</v>
      </c>
      <c r="F79" s="90">
        <v>3</v>
      </c>
      <c r="G79" s="90">
        <v>4</v>
      </c>
      <c r="H79" s="90">
        <v>5</v>
      </c>
      <c r="J79" s="78"/>
      <c r="K79" s="79"/>
      <c r="L79" s="78"/>
    </row>
    <row r="80" spans="1:93" x14ac:dyDescent="0.2">
      <c r="A80" s="91"/>
      <c r="B80" s="92"/>
      <c r="C80" s="92"/>
      <c r="D80" s="93" t="s">
        <v>175</v>
      </c>
      <c r="E80" s="93" t="s">
        <v>176</v>
      </c>
      <c r="F80" s="93" t="s">
        <v>177</v>
      </c>
      <c r="G80" s="93" t="s">
        <v>178</v>
      </c>
      <c r="H80" s="94" t="s">
        <v>179</v>
      </c>
      <c r="I80" s="78"/>
      <c r="J80" s="170" t="s">
        <v>180</v>
      </c>
      <c r="K80" s="171"/>
      <c r="L80" s="78"/>
    </row>
    <row r="81" spans="1:12" ht="15" thickBot="1" x14ac:dyDescent="0.25">
      <c r="A81" s="95" t="s">
        <v>181</v>
      </c>
      <c r="B81" s="96" t="s">
        <v>108</v>
      </c>
      <c r="C81" s="96"/>
      <c r="D81" s="97">
        <f>1/((1+$C$73)^(D79))</f>
        <v>0.96618357487922713</v>
      </c>
      <c r="E81" s="97">
        <f t="shared" ref="E81:H81" si="19">1/((1+$C$73)^(E79))</f>
        <v>0.93351070036640305</v>
      </c>
      <c r="F81" s="97">
        <f t="shared" si="19"/>
        <v>0.90194270566802237</v>
      </c>
      <c r="G81" s="97">
        <f t="shared" si="19"/>
        <v>0.87144222769857238</v>
      </c>
      <c r="H81" s="97">
        <f t="shared" si="19"/>
        <v>0.84197316685852419</v>
      </c>
      <c r="I81" s="78"/>
      <c r="J81" s="172" t="s">
        <v>182</v>
      </c>
      <c r="K81" s="173"/>
      <c r="L81" s="78"/>
    </row>
    <row r="82" spans="1:12" ht="15" thickBot="1" x14ac:dyDescent="0.25">
      <c r="A82" s="79"/>
      <c r="B82" s="78"/>
      <c r="C82" s="78"/>
      <c r="D82" s="78"/>
      <c r="E82" s="78"/>
      <c r="F82" s="78"/>
      <c r="G82" s="78"/>
      <c r="H82" s="78"/>
      <c r="I82" s="78"/>
      <c r="J82" s="98"/>
      <c r="K82" s="99"/>
      <c r="L82" s="78"/>
    </row>
    <row r="83" spans="1:12" x14ac:dyDescent="0.2">
      <c r="A83" s="100" t="s">
        <v>183</v>
      </c>
      <c r="B83" s="101"/>
      <c r="C83" s="101"/>
      <c r="D83" s="102"/>
      <c r="E83" s="102"/>
      <c r="F83" s="102"/>
      <c r="G83" s="102"/>
      <c r="H83" s="103"/>
      <c r="I83" s="78"/>
      <c r="J83" s="98"/>
      <c r="K83" s="99"/>
      <c r="L83" s="78"/>
    </row>
    <row r="84" spans="1:12" x14ac:dyDescent="0.2">
      <c r="A84" s="104"/>
      <c r="B84" s="105"/>
      <c r="C84" s="106" t="s">
        <v>184</v>
      </c>
      <c r="D84" s="107" t="s">
        <v>175</v>
      </c>
      <c r="E84" s="107" t="s">
        <v>176</v>
      </c>
      <c r="F84" s="107" t="s">
        <v>177</v>
      </c>
      <c r="G84" s="107" t="s">
        <v>178</v>
      </c>
      <c r="H84" s="108" t="s">
        <v>179</v>
      </c>
      <c r="I84" s="78"/>
      <c r="J84" s="98"/>
      <c r="K84" s="99"/>
      <c r="L84" s="78"/>
    </row>
    <row r="85" spans="1:12" x14ac:dyDescent="0.2">
      <c r="A85" s="98" t="s">
        <v>185</v>
      </c>
      <c r="B85" s="78" t="s">
        <v>117</v>
      </c>
      <c r="C85" s="109" t="s">
        <v>186</v>
      </c>
      <c r="D85" s="110">
        <f>C76</f>
        <v>1000</v>
      </c>
      <c r="E85" s="110">
        <f>D87</f>
        <v>800</v>
      </c>
      <c r="F85" s="110">
        <f>E87</f>
        <v>600</v>
      </c>
      <c r="G85" s="110">
        <f>F87</f>
        <v>400</v>
      </c>
      <c r="H85" s="111">
        <f>G87</f>
        <v>200</v>
      </c>
      <c r="I85" s="78"/>
      <c r="J85" s="174" t="s">
        <v>187</v>
      </c>
      <c r="K85" s="175"/>
      <c r="L85" s="78"/>
    </row>
    <row r="86" spans="1:12" x14ac:dyDescent="0.2">
      <c r="A86" s="98" t="s">
        <v>188</v>
      </c>
      <c r="B86" s="78" t="s">
        <v>119</v>
      </c>
      <c r="C86" s="109" t="s">
        <v>186</v>
      </c>
      <c r="D86" s="110">
        <f>$D$85*$C$77</f>
        <v>200</v>
      </c>
      <c r="E86" s="110">
        <f>$D$85*$C$77</f>
        <v>200</v>
      </c>
      <c r="F86" s="110">
        <f>$D$85*$C$77</f>
        <v>200</v>
      </c>
      <c r="G86" s="110">
        <f>$D$85*$C$77</f>
        <v>200</v>
      </c>
      <c r="H86" s="111">
        <f>$D$85*$C$77</f>
        <v>200</v>
      </c>
      <c r="I86" s="78"/>
      <c r="J86" s="176" t="s">
        <v>189</v>
      </c>
      <c r="K86" s="177"/>
      <c r="L86" s="78"/>
    </row>
    <row r="87" spans="1:12" x14ac:dyDescent="0.2">
      <c r="A87" s="98" t="s">
        <v>190</v>
      </c>
      <c r="B87" s="78" t="s">
        <v>120</v>
      </c>
      <c r="C87" s="109" t="s">
        <v>186</v>
      </c>
      <c r="D87" s="110">
        <f>D85-D86</f>
        <v>800</v>
      </c>
      <c r="E87" s="110">
        <f>E85-E86</f>
        <v>600</v>
      </c>
      <c r="F87" s="110">
        <f>F85-F86</f>
        <v>400</v>
      </c>
      <c r="G87" s="110">
        <f>G85-G86</f>
        <v>200</v>
      </c>
      <c r="H87" s="111">
        <f>H85-H86</f>
        <v>0</v>
      </c>
      <c r="I87" s="78"/>
      <c r="J87" s="145" t="s">
        <v>191</v>
      </c>
      <c r="K87" s="146"/>
      <c r="L87" s="78"/>
    </row>
    <row r="88" spans="1:12" x14ac:dyDescent="0.2">
      <c r="A88" s="98" t="s">
        <v>192</v>
      </c>
      <c r="B88" s="78" t="s">
        <v>121</v>
      </c>
      <c r="C88" s="109" t="s">
        <v>186</v>
      </c>
      <c r="D88" s="110">
        <f>AVERAGE(D85,D87)</f>
        <v>900</v>
      </c>
      <c r="E88" s="110">
        <f>AVERAGE(E85,E87)</f>
        <v>700</v>
      </c>
      <c r="F88" s="110">
        <f>AVERAGE(F85,F87)</f>
        <v>500</v>
      </c>
      <c r="G88" s="110">
        <f>AVERAGE(G85,G87)</f>
        <v>300</v>
      </c>
      <c r="H88" s="111">
        <f>AVERAGE(H85,H87)</f>
        <v>100</v>
      </c>
      <c r="I88" s="78"/>
      <c r="J88" s="145" t="s">
        <v>193</v>
      </c>
      <c r="K88" s="146"/>
      <c r="L88" s="78"/>
    </row>
    <row r="89" spans="1:12" x14ac:dyDescent="0.2">
      <c r="A89" s="98" t="s">
        <v>194</v>
      </c>
      <c r="B89" s="78" t="s">
        <v>106</v>
      </c>
      <c r="C89" s="109" t="s">
        <v>186</v>
      </c>
      <c r="D89" s="110">
        <f>(D88*($C$74))+D86</f>
        <v>226.28</v>
      </c>
      <c r="E89" s="110">
        <f>(E88*($C$74))+E86</f>
        <v>220.44</v>
      </c>
      <c r="F89" s="110">
        <f>(F88*($C$74))+F86</f>
        <v>214.6</v>
      </c>
      <c r="G89" s="110">
        <f>(G88*($C$74))+G86</f>
        <v>208.76</v>
      </c>
      <c r="H89" s="111">
        <f>(H88*($C$74))+H86</f>
        <v>202.92</v>
      </c>
      <c r="I89" s="78"/>
      <c r="J89" s="147" t="s">
        <v>195</v>
      </c>
      <c r="K89" s="148"/>
      <c r="L89" s="78"/>
    </row>
    <row r="90" spans="1:12" x14ac:dyDescent="0.2">
      <c r="A90" s="98" t="s">
        <v>196</v>
      </c>
      <c r="B90" s="78" t="s">
        <v>197</v>
      </c>
      <c r="C90" s="109" t="s">
        <v>186</v>
      </c>
      <c r="D90" s="110">
        <f>D89*D81</f>
        <v>218.62801932367151</v>
      </c>
      <c r="E90" s="110">
        <f>E89*E81</f>
        <v>205.78309878876988</v>
      </c>
      <c r="F90" s="110">
        <f>F89*F81</f>
        <v>193.55690463635759</v>
      </c>
      <c r="G90" s="110">
        <f>G89*G81</f>
        <v>181.92227945435397</v>
      </c>
      <c r="H90" s="111">
        <f>H89*H81</f>
        <v>170.85319501893173</v>
      </c>
      <c r="I90" s="78"/>
      <c r="J90" s="147" t="s">
        <v>198</v>
      </c>
      <c r="K90" s="148"/>
      <c r="L90" s="78"/>
    </row>
    <row r="91" spans="1:12" x14ac:dyDescent="0.2">
      <c r="A91" s="98"/>
      <c r="B91" s="78"/>
      <c r="C91" s="109"/>
      <c r="D91" s="110"/>
      <c r="E91" s="110"/>
      <c r="F91" s="110"/>
      <c r="G91" s="110"/>
      <c r="H91" s="111"/>
      <c r="I91" s="78"/>
      <c r="J91" s="98"/>
      <c r="K91" s="99"/>
      <c r="L91" s="78"/>
    </row>
    <row r="92" spans="1:12" x14ac:dyDescent="0.2">
      <c r="A92" s="98" t="s">
        <v>199</v>
      </c>
      <c r="B92" s="112" t="s">
        <v>200</v>
      </c>
      <c r="C92" s="113" t="s">
        <v>186</v>
      </c>
      <c r="D92" s="114">
        <f>SUM(D90:H90)</f>
        <v>970.74349722208467</v>
      </c>
      <c r="E92" s="110"/>
      <c r="F92" s="110"/>
      <c r="G92" s="110"/>
      <c r="H92" s="111"/>
      <c r="I92" s="78"/>
      <c r="J92" s="147" t="s">
        <v>201</v>
      </c>
      <c r="K92" s="148"/>
      <c r="L92" s="78"/>
    </row>
    <row r="93" spans="1:12" ht="15" thickBot="1" x14ac:dyDescent="0.25">
      <c r="A93" s="115"/>
      <c r="B93" s="96"/>
      <c r="C93" s="116"/>
      <c r="D93" s="96"/>
      <c r="E93" s="96"/>
      <c r="F93" s="96"/>
      <c r="G93" s="96"/>
      <c r="H93" s="117"/>
      <c r="I93" s="78"/>
      <c r="J93" s="95"/>
      <c r="K93" s="117"/>
      <c r="L93" s="78"/>
    </row>
    <row r="94" spans="1:12" x14ac:dyDescent="0.2">
      <c r="A94" s="79"/>
      <c r="B94" s="78"/>
      <c r="C94" s="78"/>
      <c r="D94" s="78"/>
      <c r="E94" s="78"/>
      <c r="F94" s="78"/>
      <c r="G94" s="78"/>
      <c r="H94" s="78"/>
      <c r="I94" s="78"/>
      <c r="J94" s="79"/>
      <c r="K94" s="78"/>
      <c r="L94" s="78"/>
    </row>
    <row r="95" spans="1:12" ht="15" thickBot="1" x14ac:dyDescent="0.25">
      <c r="A95" s="79"/>
      <c r="B95" s="78"/>
      <c r="C95" s="78"/>
      <c r="D95" s="78"/>
      <c r="E95" s="78"/>
      <c r="F95" s="78"/>
      <c r="G95" s="78"/>
      <c r="H95" s="78"/>
      <c r="I95" s="78"/>
      <c r="J95" s="79"/>
      <c r="K95" s="78"/>
      <c r="L95" s="78"/>
    </row>
    <row r="96" spans="1:12" x14ac:dyDescent="0.2">
      <c r="A96" s="149" t="s">
        <v>202</v>
      </c>
      <c r="B96" s="150"/>
      <c r="C96" s="150"/>
      <c r="D96" s="150"/>
      <c r="E96" s="150"/>
      <c r="F96" s="150"/>
      <c r="G96" s="150"/>
      <c r="H96" s="151"/>
      <c r="I96" s="78"/>
      <c r="J96" s="79"/>
      <c r="K96" s="78"/>
      <c r="L96" s="78"/>
    </row>
    <row r="97" spans="1:12" x14ac:dyDescent="0.2">
      <c r="A97" s="152"/>
      <c r="B97" s="153"/>
      <c r="C97" s="153"/>
      <c r="D97" s="153"/>
      <c r="E97" s="153"/>
      <c r="F97" s="153"/>
      <c r="G97" s="153"/>
      <c r="H97" s="154"/>
      <c r="J97" s="78"/>
      <c r="K97" s="79"/>
      <c r="L97" s="78"/>
    </row>
    <row r="98" spans="1:12" x14ac:dyDescent="0.2">
      <c r="A98" s="152"/>
      <c r="B98" s="153"/>
      <c r="C98" s="153"/>
      <c r="D98" s="153"/>
      <c r="E98" s="153"/>
      <c r="F98" s="153"/>
      <c r="G98" s="153"/>
      <c r="H98" s="154"/>
    </row>
    <row r="99" spans="1:12" x14ac:dyDescent="0.2">
      <c r="A99" s="152"/>
      <c r="B99" s="153"/>
      <c r="C99" s="153"/>
      <c r="D99" s="153"/>
      <c r="E99" s="153"/>
      <c r="F99" s="153"/>
      <c r="G99" s="153"/>
      <c r="H99" s="154"/>
    </row>
    <row r="100" spans="1:12" x14ac:dyDescent="0.2">
      <c r="A100" s="152"/>
      <c r="B100" s="153"/>
      <c r="C100" s="153"/>
      <c r="D100" s="153"/>
      <c r="E100" s="153"/>
      <c r="F100" s="153"/>
      <c r="G100" s="153"/>
      <c r="H100" s="154"/>
    </row>
    <row r="101" spans="1:12" x14ac:dyDescent="0.2">
      <c r="A101" s="152"/>
      <c r="B101" s="153"/>
      <c r="C101" s="153"/>
      <c r="D101" s="153"/>
      <c r="E101" s="153"/>
      <c r="F101" s="153"/>
      <c r="G101" s="153"/>
      <c r="H101" s="154"/>
    </row>
    <row r="102" spans="1:12" x14ac:dyDescent="0.2">
      <c r="A102" s="152"/>
      <c r="B102" s="153"/>
      <c r="C102" s="153"/>
      <c r="D102" s="153"/>
      <c r="E102" s="153"/>
      <c r="F102" s="153"/>
      <c r="G102" s="153"/>
      <c r="H102" s="154"/>
    </row>
    <row r="103" spans="1:12" x14ac:dyDescent="0.2">
      <c r="A103" s="152"/>
      <c r="B103" s="153"/>
      <c r="C103" s="153"/>
      <c r="D103" s="153"/>
      <c r="E103" s="153"/>
      <c r="F103" s="153"/>
      <c r="G103" s="153"/>
      <c r="H103" s="154"/>
    </row>
    <row r="104" spans="1:12" x14ac:dyDescent="0.2">
      <c r="A104" s="152"/>
      <c r="B104" s="153"/>
      <c r="C104" s="153"/>
      <c r="D104" s="153"/>
      <c r="E104" s="153"/>
      <c r="F104" s="153"/>
      <c r="G104" s="153"/>
      <c r="H104" s="154"/>
    </row>
    <row r="105" spans="1:12" x14ac:dyDescent="0.2">
      <c r="A105" s="152"/>
      <c r="B105" s="153"/>
      <c r="C105" s="153"/>
      <c r="D105" s="153"/>
      <c r="E105" s="153"/>
      <c r="F105" s="153"/>
      <c r="G105" s="153"/>
      <c r="H105" s="154"/>
    </row>
    <row r="106" spans="1:12" x14ac:dyDescent="0.2">
      <c r="A106" s="152"/>
      <c r="B106" s="153"/>
      <c r="C106" s="153"/>
      <c r="D106" s="153"/>
      <c r="E106" s="153"/>
      <c r="F106" s="153"/>
      <c r="G106" s="153"/>
      <c r="H106" s="154"/>
    </row>
    <row r="107" spans="1:12" x14ac:dyDescent="0.2">
      <c r="A107" s="152"/>
      <c r="B107" s="153"/>
      <c r="C107" s="153"/>
      <c r="D107" s="153"/>
      <c r="E107" s="153"/>
      <c r="F107" s="153"/>
      <c r="G107" s="153"/>
      <c r="H107" s="154"/>
    </row>
    <row r="108" spans="1:12" x14ac:dyDescent="0.2">
      <c r="A108" s="152"/>
      <c r="B108" s="153"/>
      <c r="C108" s="153"/>
      <c r="D108" s="153"/>
      <c r="E108" s="153"/>
      <c r="F108" s="153"/>
      <c r="G108" s="153"/>
      <c r="H108" s="154"/>
    </row>
    <row r="109" spans="1:12" x14ac:dyDescent="0.2">
      <c r="A109" s="152"/>
      <c r="B109" s="153"/>
      <c r="C109" s="153"/>
      <c r="D109" s="153"/>
      <c r="E109" s="153"/>
      <c r="F109" s="153"/>
      <c r="G109" s="153"/>
      <c r="H109" s="154"/>
    </row>
    <row r="110" spans="1:12" x14ac:dyDescent="0.2">
      <c r="A110" s="152"/>
      <c r="B110" s="153"/>
      <c r="C110" s="153"/>
      <c r="D110" s="153"/>
      <c r="E110" s="153"/>
      <c r="F110" s="153"/>
      <c r="G110" s="153"/>
      <c r="H110" s="154"/>
    </row>
    <row r="111" spans="1:12" x14ac:dyDescent="0.2">
      <c r="A111" s="152"/>
      <c r="B111" s="153"/>
      <c r="C111" s="153"/>
      <c r="D111" s="153"/>
      <c r="E111" s="153"/>
      <c r="F111" s="153"/>
      <c r="G111" s="153"/>
      <c r="H111" s="154"/>
    </row>
    <row r="112" spans="1:12" x14ac:dyDescent="0.2">
      <c r="A112" s="152"/>
      <c r="B112" s="153"/>
      <c r="C112" s="153"/>
      <c r="D112" s="153"/>
      <c r="E112" s="153"/>
      <c r="F112" s="153"/>
      <c r="G112" s="153"/>
      <c r="H112" s="154"/>
    </row>
    <row r="113" spans="1:8" x14ac:dyDescent="0.2">
      <c r="A113" s="152"/>
      <c r="B113" s="153"/>
      <c r="C113" s="153"/>
      <c r="D113" s="153"/>
      <c r="E113" s="153"/>
      <c r="F113" s="153"/>
      <c r="G113" s="153"/>
      <c r="H113" s="154"/>
    </row>
    <row r="114" spans="1:8" x14ac:dyDescent="0.2">
      <c r="A114" s="152"/>
      <c r="B114" s="153"/>
      <c r="C114" s="153"/>
      <c r="D114" s="153"/>
      <c r="E114" s="153"/>
      <c r="F114" s="153"/>
      <c r="G114" s="153"/>
      <c r="H114" s="154"/>
    </row>
    <row r="115" spans="1:8" x14ac:dyDescent="0.2">
      <c r="A115" s="152"/>
      <c r="B115" s="153"/>
      <c r="C115" s="153"/>
      <c r="D115" s="153"/>
      <c r="E115" s="153"/>
      <c r="F115" s="153"/>
      <c r="G115" s="153"/>
      <c r="H115" s="154"/>
    </row>
    <row r="116" spans="1:8" x14ac:dyDescent="0.2">
      <c r="A116" s="152"/>
      <c r="B116" s="153"/>
      <c r="C116" s="153"/>
      <c r="D116" s="153"/>
      <c r="E116" s="153"/>
      <c r="F116" s="153"/>
      <c r="G116" s="153"/>
      <c r="H116" s="154"/>
    </row>
    <row r="117" spans="1:8" x14ac:dyDescent="0.2">
      <c r="A117" s="152"/>
      <c r="B117" s="153"/>
      <c r="C117" s="153"/>
      <c r="D117" s="153"/>
      <c r="E117" s="153"/>
      <c r="F117" s="153"/>
      <c r="G117" s="153"/>
      <c r="H117" s="154"/>
    </row>
    <row r="118" spans="1:8" x14ac:dyDescent="0.2">
      <c r="A118" s="152"/>
      <c r="B118" s="153"/>
      <c r="C118" s="153"/>
      <c r="D118" s="153"/>
      <c r="E118" s="153"/>
      <c r="F118" s="153"/>
      <c r="G118" s="153"/>
      <c r="H118" s="154"/>
    </row>
    <row r="119" spans="1:8" x14ac:dyDescent="0.2">
      <c r="A119" s="152"/>
      <c r="B119" s="153"/>
      <c r="C119" s="153"/>
      <c r="D119" s="153"/>
      <c r="E119" s="153"/>
      <c r="F119" s="153"/>
      <c r="G119" s="153"/>
      <c r="H119" s="154"/>
    </row>
    <row r="120" spans="1:8" ht="15" thickBot="1" x14ac:dyDescent="0.25">
      <c r="A120" s="155"/>
      <c r="B120" s="156"/>
      <c r="C120" s="156"/>
      <c r="D120" s="156"/>
      <c r="E120" s="156"/>
      <c r="F120" s="156"/>
      <c r="G120" s="156"/>
      <c r="H120" s="157"/>
    </row>
  </sheetData>
  <mergeCells count="17">
    <mergeCell ref="A71:B71"/>
    <mergeCell ref="A5:B5"/>
    <mergeCell ref="A7:A15"/>
    <mergeCell ref="H15:L15"/>
    <mergeCell ref="A28:B28"/>
    <mergeCell ref="A30:A66"/>
    <mergeCell ref="H17:L17"/>
    <mergeCell ref="J89:K89"/>
    <mergeCell ref="J90:K90"/>
    <mergeCell ref="J92:K92"/>
    <mergeCell ref="A96:H120"/>
    <mergeCell ref="J80:K80"/>
    <mergeCell ref="J81:K81"/>
    <mergeCell ref="J85:K85"/>
    <mergeCell ref="J86:K86"/>
    <mergeCell ref="J87:K87"/>
    <mergeCell ref="J88:K88"/>
  </mergeCells>
  <dataValidations count="4">
    <dataValidation type="list" allowBlank="1" showInputMessage="1" showErrorMessage="1" sqref="E64:E66 D30:D66 D12:D13 D16:D28" xr:uid="{166DB95A-6790-49B0-94FD-3C59DAC3918F}">
      <formula1>Variables</formula1>
    </dataValidation>
    <dataValidation type="list" allowBlank="1" showInputMessage="1" showErrorMessage="1" sqref="G30:G64 G12:G13 G16:G18 G25:G28" xr:uid="{A808BA03-4266-4B0E-BB3B-0C3B426EC92C}">
      <formula1>"Fixed,Variable"</formula1>
    </dataValidation>
    <dataValidation type="list" allowBlank="1" showInputMessage="1" showErrorMessage="1" sqref="E32:F46" xr:uid="{C582191A-8C70-452F-8BA5-CA9B6369068A}">
      <formula1>INDIRECT(IFERROR(RIGHT($B32,LEN($B32)-FIND(" ",$B32)),$B32)&amp;"Subs")</formula1>
    </dataValidation>
    <dataValidation type="list" allowBlank="1" showInputMessage="1" showErrorMessage="1" sqref="E30:F31" xr:uid="{29543A4C-370C-49FB-A3E5-CECCE9117C70}">
      <formula1>INDIRECT(IFERROR(RIGHT(#REF!,LEN(#REF!)-FIND(" ",#REF!)),#REF!)&amp;"Subs")</formula1>
    </dataValidation>
  </dataValidations>
  <hyperlinks>
    <hyperlink ref="F3" location="'TITLE PAGE'!A1" display="Back to title page" xr:uid="{F4E2455D-7961-44CF-9D41-26B52946AA38}"/>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Word" ma:contentTypeID="0x010100AA05B90DBFE04643B9F9D96E9BC2395600BC2663F16643F7448DCAD700540DA466" ma:contentTypeVersion="29" ma:contentTypeDescription="" ma:contentTypeScope="" ma:versionID="8be5bc56da05d1503f4dab77a812a020">
  <xsd:schema xmlns:xsd="http://www.w3.org/2001/XMLSchema" xmlns:xs="http://www.w3.org/2001/XMLSchema" xmlns:p="http://schemas.microsoft.com/office/2006/metadata/properties" xmlns:ns1="http://schemas.microsoft.com/sharepoint/v3" xmlns:ns2="0509b246-36c9-4660-9234-ba10f3bf328d" xmlns:ns3="734c4073-7d5f-4b79-9025-c8fc99567a1e" xmlns:ns4="b06911f5-2148-444c-8586-fae6326f6f71" targetNamespace="http://schemas.microsoft.com/office/2006/metadata/properties" ma:root="true" ma:fieldsID="fee05525009c975f32ba28cd235cae26" ns1:_="" ns2:_="" ns3:_="" ns4:_="">
    <xsd:import namespace="http://schemas.microsoft.com/sharepoint/v3"/>
    <xsd:import namespace="0509b246-36c9-4660-9234-ba10f3bf328d"/>
    <xsd:import namespace="734c4073-7d5f-4b79-9025-c8fc99567a1e"/>
    <xsd:import namespace="b06911f5-2148-444c-8586-fae6326f6f71"/>
    <xsd:element name="properties">
      <xsd:complexType>
        <xsd:sequence>
          <xsd:element name="documentManagement">
            <xsd:complexType>
              <xsd:all>
                <xsd:element ref="ns2:l3972f04061e4d858d6635f7d5457806" minOccurs="0"/>
                <xsd:element ref="ns2:TaxCatchAll" minOccurs="0"/>
                <xsd:element ref="ns2:TaxCatchAllLabel" minOccurs="0"/>
                <xsd:element ref="ns2:i03de573c5a4430bac16d5438d06e2d3" minOccurs="0"/>
                <xsd:element ref="ns2:b1f4a786422146cca425852cd0e61580" minOccurs="0"/>
                <xsd:element ref="ns2:e16f5f8b5862493e8676b80ba43cabc3" minOccurs="0"/>
                <xsd:element ref="ns3:_dlc_DocId" minOccurs="0"/>
                <xsd:element ref="ns3:_dlc_DocIdUrl" minOccurs="0"/>
                <xsd:element ref="ns3:_dlc_DocIdPersistId"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3:SharedWithUsers" minOccurs="0"/>
                <xsd:element ref="ns3:SharedWithDetails" minOccurs="0"/>
                <xsd:element ref="ns1:_ip_UnifiedCompliancePolicyProperties" minOccurs="0"/>
                <xsd:element ref="ns1:_ip_UnifiedCompliancePolicyUIAction" minOccurs="0"/>
                <xsd:element ref="ns4:MediaServiceGenerationTime" minOccurs="0"/>
                <xsd:element ref="ns4:MediaServiceEventHashCode" minOccurs="0"/>
                <xsd:element ref="ns4:MediaServiceAutoKeyPoints" minOccurs="0"/>
                <xsd:element ref="ns4:MediaServiceKeyPoints" minOccurs="0"/>
                <xsd:element ref="ns4:MediaLengthInSeconds" minOccurs="0"/>
                <xsd:element ref="ns4:lcf76f155ced4ddcb4097134ff3c332f"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9" nillable="true" ma:displayName="Unified Compliance Policy Properties" ma:hidden="true" ma:internalName="_ip_UnifiedCompliancePolicyProperties">
      <xsd:simpleType>
        <xsd:restriction base="dms:Note"/>
      </xsd:simpleType>
    </xsd:element>
    <xsd:element name="_ip_UnifiedCompliancePolicyUIAction" ma:index="3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509b246-36c9-4660-9234-ba10f3bf328d" elementFormDefault="qualified">
    <xsd:import namespace="http://schemas.microsoft.com/office/2006/documentManagement/types"/>
    <xsd:import namespace="http://schemas.microsoft.com/office/infopath/2007/PartnerControls"/>
    <xsd:element name="l3972f04061e4d858d6635f7d5457806" ma:index="8" ma:taxonomy="true" ma:internalName="l3972f04061e4d858d6635f7d5457806" ma:taxonomyFieldName="Data_x0020_Classification" ma:displayName="Data Classification" ma:readOnly="false" ma:default="1;#Internal|78588ca9-23cc-44a4-9006-95c2deff13a9" ma:fieldId="{53972f04-061e-4d85-8d66-35f7d5457806}" ma:sspId="3bffd374-f6e7-466c-9533-0f5f1a899a5e" ma:termSetId="d3387f67-baf8-4d0c-9ad8-793f5dceff91"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ca6b23b-df15-4b18-988b-9bc811c1f590}" ma:internalName="TaxCatchAll" ma:showField="CatchAllData" ma:web="734c4073-7d5f-4b79-9025-c8fc99567a1e">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ca6b23b-df15-4b18-988b-9bc811c1f590}" ma:internalName="TaxCatchAllLabel" ma:readOnly="true" ma:showField="CatchAllDataLabel" ma:web="734c4073-7d5f-4b79-9025-c8fc99567a1e">
      <xsd:complexType>
        <xsd:complexContent>
          <xsd:extension base="dms:MultiChoiceLookup">
            <xsd:sequence>
              <xsd:element name="Value" type="dms:Lookup" maxOccurs="unbounded" minOccurs="0" nillable="true"/>
            </xsd:sequence>
          </xsd:extension>
        </xsd:complexContent>
      </xsd:complexType>
    </xsd:element>
    <xsd:element name="i03de573c5a4430bac16d5438d06e2d3" ma:index="12" ma:taxonomy="true" ma:internalName="i03de573c5a4430bac16d5438d06e2d3" ma:taxonomyFieldName="Data_x0020_Protection" ma:displayName="Data Protection" ma:readOnly="false" ma:default="4;#No Personal Information|741f19bf-af9a-4c82-8344-b64b74109fc2" ma:fieldId="{203de573-c5a4-430b-ac16-d5438d06e2d3}" ma:sspId="3bffd374-f6e7-466c-9533-0f5f1a899a5e" ma:termSetId="8e2a195f-a793-49a9-8c00-2f2d870b4491" ma:anchorId="00000000-0000-0000-0000-000000000000" ma:open="false" ma:isKeyword="false">
      <xsd:complexType>
        <xsd:sequence>
          <xsd:element ref="pc:Terms" minOccurs="0" maxOccurs="1"/>
        </xsd:sequence>
      </xsd:complexType>
    </xsd:element>
    <xsd:element name="b1f4a786422146cca425852cd0e61580" ma:index="14" nillable="true" ma:taxonomy="true" ma:internalName="b1f4a786422146cca425852cd0e61580" ma:taxonomyFieldName="Function" ma:displayName="Function" ma:default="6;#Water|e5e09829-778a-41c8-8941-852143a0bb63" ma:fieldId="{b1f4a786-4221-46cc-a425-852cd0e61580}" ma:sspId="3bffd374-f6e7-466c-9533-0f5f1a899a5e" ma:termSetId="da6acc4b-aae8-4cda-ab3f-b4d6d364d93d" ma:anchorId="00000000-0000-0000-0000-000000000000" ma:open="false" ma:isKeyword="false">
      <xsd:complexType>
        <xsd:sequence>
          <xsd:element ref="pc:Terms" minOccurs="0" maxOccurs="1"/>
        </xsd:sequence>
      </xsd:complexType>
    </xsd:element>
    <xsd:element name="e16f5f8b5862493e8676b80ba43cabc3" ma:index="16" ma:taxonomy="true" ma:internalName="e16f5f8b5862493e8676b80ba43cabc3" ma:taxonomyFieldName="Retention" ma:displayName="Retention" ma:readOnly="false" ma:default="5;#25|cf3b2b26-c251-4a42-8348-e3ebb5707dd2" ma:fieldId="{e16f5f8b-5862-493e-8676-b80ba43cabc3}" ma:sspId="3bffd374-f6e7-466c-9533-0f5f1a899a5e" ma:termSetId="00d61c90-6890-4d80-80e1-8fd8478caea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34c4073-7d5f-4b79-9025-c8fc99567a1e"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06911f5-2148-444c-8586-fae6326f6f71" elementFormDefault="qualified">
    <xsd:import namespace="http://schemas.microsoft.com/office/2006/documentManagement/types"/>
    <xsd:import namespace="http://schemas.microsoft.com/office/infopath/2007/PartnerControls"/>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DateTaken" ma:index="23" nillable="true" ma:displayName="MediaServiceDateTaken" ma:hidden="true" ma:internalName="MediaServiceDateTaken" ma:readOnly="true">
      <xsd:simpleType>
        <xsd:restriction base="dms:Text"/>
      </xsd:simpleType>
    </xsd:element>
    <xsd:element name="MediaServiceAutoTags" ma:index="24" nillable="true" ma:displayName="Tags" ma:internalName="MediaServiceAutoTags" ma:readOnly="true">
      <xsd:simpleType>
        <xsd:restriction base="dms:Text"/>
      </xsd:simpleType>
    </xsd:element>
    <xsd:element name="MediaServiceOCR" ma:index="25" nillable="true" ma:displayName="Extracted Text" ma:internalName="MediaServiceOCR" ma:readOnly="true">
      <xsd:simpleType>
        <xsd:restriction base="dms:Note">
          <xsd:maxLength value="255"/>
        </xsd:restriction>
      </xsd:simpleType>
    </xsd:element>
    <xsd:element name="MediaServiceLocation" ma:index="26" nillable="true" ma:displayName="Location" ma:internalName="MediaServiceLocation" ma:readOnly="true">
      <xsd:simpleType>
        <xsd:restriction base="dms:Text"/>
      </xsd:simpleType>
    </xsd:element>
    <xsd:element name="MediaServiceGenerationTime" ma:index="31" nillable="true" ma:displayName="MediaServiceGenerationTime" ma:hidden="true" ma:internalName="MediaServiceGenerationTime" ma:readOnly="true">
      <xsd:simpleType>
        <xsd:restriction base="dms:Text"/>
      </xsd:simpleType>
    </xsd:element>
    <xsd:element name="MediaServiceEventHashCode" ma:index="32" nillable="true" ma:displayName="MediaServiceEventHashCode" ma:hidden="true" ma:internalName="MediaServiceEventHashCode" ma:readOnly="true">
      <xsd:simpleType>
        <xsd:restriction base="dms:Text"/>
      </xsd:simpleType>
    </xsd:element>
    <xsd:element name="MediaServiceAutoKeyPoints" ma:index="33" nillable="true" ma:displayName="MediaServiceAutoKeyPoints" ma:hidden="true" ma:internalName="MediaServiceAutoKeyPoints" ma:readOnly="true">
      <xsd:simpleType>
        <xsd:restriction base="dms:Note"/>
      </xsd:simpleType>
    </xsd:element>
    <xsd:element name="MediaServiceKeyPoints" ma:index="34" nillable="true" ma:displayName="KeyPoints" ma:internalName="MediaServiceKeyPoints" ma:readOnly="true">
      <xsd:simpleType>
        <xsd:restriction base="dms:Note">
          <xsd:maxLength value="255"/>
        </xsd:restriction>
      </xsd:simpleType>
    </xsd:element>
    <xsd:element name="MediaLengthInSeconds" ma:index="35" nillable="true" ma:displayName="MediaLengthInSeconds" ma:hidden="true" ma:internalName="MediaLengthInSeconds" ma:readOnly="true">
      <xsd:simpleType>
        <xsd:restriction base="dms:Unknown"/>
      </xsd:simpleType>
    </xsd:element>
    <xsd:element name="lcf76f155ced4ddcb4097134ff3c332f" ma:index="37" nillable="true" ma:taxonomy="true" ma:internalName="lcf76f155ced4ddcb4097134ff3c332f" ma:taxonomyFieldName="MediaServiceImageTags" ma:displayName="Image Tags" ma:readOnly="false" ma:fieldId="{5cf76f15-5ced-4ddc-b409-7134ff3c332f}" ma:taxonomyMulti="true" ma:sspId="3bffd374-f6e7-466c-9533-0f5f1a899a5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3972f04061e4d858d6635f7d5457806 xmlns="0509b246-36c9-4660-9234-ba10f3bf328d">
      <Terms xmlns="http://schemas.microsoft.com/office/infopath/2007/PartnerControls">
        <TermInfo xmlns="http://schemas.microsoft.com/office/infopath/2007/PartnerControls">
          <TermName xmlns="http://schemas.microsoft.com/office/infopath/2007/PartnerControls">Internal</TermName>
          <TermId xmlns="http://schemas.microsoft.com/office/infopath/2007/PartnerControls">78588ca9-23cc-44a4-9006-95c2deff13a9</TermId>
        </TermInfo>
      </Terms>
    </l3972f04061e4d858d6635f7d5457806>
    <TaxCatchAll xmlns="0509b246-36c9-4660-9234-ba10f3bf328d">
      <Value>6</Value>
      <Value>5</Value>
      <Value>4</Value>
      <Value>1</Value>
    </TaxCatchAll>
    <b1f4a786422146cca425852cd0e61580 xmlns="0509b246-36c9-4660-9234-ba10f3bf328d">
      <Terms xmlns="http://schemas.microsoft.com/office/infopath/2007/PartnerControls">
        <TermInfo xmlns="http://schemas.microsoft.com/office/infopath/2007/PartnerControls">
          <TermName xmlns="http://schemas.microsoft.com/office/infopath/2007/PartnerControls">Water</TermName>
          <TermId xmlns="http://schemas.microsoft.com/office/infopath/2007/PartnerControls">e5e09829-778a-41c8-8941-852143a0bb63</TermId>
        </TermInfo>
      </Terms>
    </b1f4a786422146cca425852cd0e61580>
    <e16f5f8b5862493e8676b80ba43cabc3 xmlns="0509b246-36c9-4660-9234-ba10f3bf328d">
      <Terms xmlns="http://schemas.microsoft.com/office/infopath/2007/PartnerControls">
        <TermInfo xmlns="http://schemas.microsoft.com/office/infopath/2007/PartnerControls">
          <TermName xmlns="http://schemas.microsoft.com/office/infopath/2007/PartnerControls">25</TermName>
          <TermId xmlns="http://schemas.microsoft.com/office/infopath/2007/PartnerControls">cf3b2b26-c251-4a42-8348-e3ebb5707dd2</TermId>
        </TermInfo>
      </Terms>
    </e16f5f8b5862493e8676b80ba43cabc3>
    <_ip_UnifiedCompliancePolicyProperties xmlns="http://schemas.microsoft.com/sharepoint/v3" xsi:nil="true"/>
    <i03de573c5a4430bac16d5438d06e2d3 xmlns="0509b246-36c9-4660-9234-ba10f3bf328d">
      <Terms xmlns="http://schemas.microsoft.com/office/infopath/2007/PartnerControls">
        <TermInfo xmlns="http://schemas.microsoft.com/office/infopath/2007/PartnerControls">
          <TermName xmlns="http://schemas.microsoft.com/office/infopath/2007/PartnerControls">No Personal Information</TermName>
          <TermId xmlns="http://schemas.microsoft.com/office/infopath/2007/PartnerControls">741f19bf-af9a-4c82-8344-b64b74109fc2</TermId>
        </TermInfo>
      </Terms>
    </i03de573c5a4430bac16d5438d06e2d3>
    <lcf76f155ced4ddcb4097134ff3c332f xmlns="b06911f5-2148-444c-8586-fae6326f6f71">
      <Terms xmlns="http://schemas.microsoft.com/office/infopath/2007/PartnerControls"/>
    </lcf76f155ced4ddcb4097134ff3c332f>
    <_dlc_DocId xmlns="734c4073-7d5f-4b79-9025-c8fc99567a1e">NRDFKF75FUKE-759347149-354700</_dlc_DocId>
    <_dlc_DocIdUrl xmlns="734c4073-7d5f-4b79-9025-c8fc99567a1e">
      <Url>https://nwgcloud.sharepoint.com/sites/TD0086/_layouts/15/DocIdRedir.aspx?ID=NRDFKF75FUKE-759347149-354700</Url>
      <Description>NRDFKF75FUKE-759347149-354700</Description>
    </_dlc_DocIdUrl>
  </documentManagement>
</p:properties>
</file>

<file path=customXml/item5.xml><?xml version="1.0" encoding="utf-8"?>
<?mso-contentType ?>
<SharedContentType xmlns="Microsoft.SharePoint.Taxonomy.ContentTypeSync" SourceId="3bffd374-f6e7-466c-9533-0f5f1a899a5e" ContentTypeId="0x010100AA05B90DBFE04643B9F9D96E9BC23956" PreviousValue="false"/>
</file>

<file path=customXml/itemProps1.xml><?xml version="1.0" encoding="utf-8"?>
<ds:datastoreItem xmlns:ds="http://schemas.openxmlformats.org/officeDocument/2006/customXml" ds:itemID="{1A42CD73-0215-4BAF-8BBA-E4EBCEEAD2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509b246-36c9-4660-9234-ba10f3bf328d"/>
    <ds:schemaRef ds:uri="734c4073-7d5f-4b79-9025-c8fc99567a1e"/>
    <ds:schemaRef ds:uri="b06911f5-2148-444c-8586-fae6326f6f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874CDF-1D63-4EE1-959E-1453A20A955A}">
  <ds:schemaRefs>
    <ds:schemaRef ds:uri="http://schemas.microsoft.com/sharepoint/v3/contenttype/forms"/>
  </ds:schemaRefs>
</ds:datastoreItem>
</file>

<file path=customXml/itemProps3.xml><?xml version="1.0" encoding="utf-8"?>
<ds:datastoreItem xmlns:ds="http://schemas.openxmlformats.org/officeDocument/2006/customXml" ds:itemID="{198EB56F-189F-49F0-A47C-F0F1477AAAD0}">
  <ds:schemaRefs>
    <ds:schemaRef ds:uri="http://schemas.microsoft.com/sharepoint/events"/>
  </ds:schemaRefs>
</ds:datastoreItem>
</file>

<file path=customXml/itemProps4.xml><?xml version="1.0" encoding="utf-8"?>
<ds:datastoreItem xmlns:ds="http://schemas.openxmlformats.org/officeDocument/2006/customXml" ds:itemID="{38A045AA-8E21-49C5-87AD-5D2763CB649E}">
  <ds:schemaRefs>
    <ds:schemaRef ds:uri="http://www.w3.org/XML/1998/namespace"/>
    <ds:schemaRef ds:uri="b06911f5-2148-444c-8586-fae6326f6f71"/>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purl.org/dc/dcmitype/"/>
    <ds:schemaRef ds:uri="734c4073-7d5f-4b79-9025-c8fc99567a1e"/>
    <ds:schemaRef ds:uri="http://schemas.microsoft.com/office/2006/metadata/properties"/>
    <ds:schemaRef ds:uri="0509b246-36c9-4660-9234-ba10f3bf328d"/>
    <ds:schemaRef ds:uri="http://schemas.microsoft.com/sharepoint/v3"/>
    <ds:schemaRef ds:uri="http://purl.org/dc/elements/1.1/"/>
  </ds:schemaRefs>
</ds:datastoreItem>
</file>

<file path=customXml/itemProps5.xml><?xml version="1.0" encoding="utf-8"?>
<ds:datastoreItem xmlns:ds="http://schemas.openxmlformats.org/officeDocument/2006/customXml" ds:itemID="{F70D399B-5CB0-49A4-9F35-D83817A40383}">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66</vt:i4>
      </vt:variant>
    </vt:vector>
  </HeadingPairs>
  <TitlesOfParts>
    <vt:vector size="66" baseType="lpstr">
      <vt:lpstr>WE HH</vt:lpstr>
      <vt:lpstr>WE Low</vt:lpstr>
      <vt:lpstr>WE Low 1</vt:lpstr>
      <vt:lpstr>WE Low 2</vt:lpstr>
      <vt:lpstr>WE Low 3</vt:lpstr>
      <vt:lpstr>WE Low 4</vt:lpstr>
      <vt:lpstr>WE Low 5</vt:lpstr>
      <vt:lpstr>WE Low 6</vt:lpstr>
      <vt:lpstr>WE Medium</vt:lpstr>
      <vt:lpstr>WE Medium 1</vt:lpstr>
      <vt:lpstr>WE Medium 2</vt:lpstr>
      <vt:lpstr>WE Medium 3</vt:lpstr>
      <vt:lpstr>WE Medium 4</vt:lpstr>
      <vt:lpstr>WE Medium 5</vt:lpstr>
      <vt:lpstr>WE Medium 6</vt:lpstr>
      <vt:lpstr>WE Medium 7</vt:lpstr>
      <vt:lpstr>WE Medium 8</vt:lpstr>
      <vt:lpstr>WE Medium 9</vt:lpstr>
      <vt:lpstr>WE Medium 10</vt:lpstr>
      <vt:lpstr>WE Medium 11</vt:lpstr>
      <vt:lpstr>WE Medium 12</vt:lpstr>
      <vt:lpstr>WE High</vt:lpstr>
      <vt:lpstr>WE High 1</vt:lpstr>
      <vt:lpstr>WE High 2</vt:lpstr>
      <vt:lpstr>WE High 3</vt:lpstr>
      <vt:lpstr>WE High 4</vt:lpstr>
      <vt:lpstr>WE High 5</vt:lpstr>
      <vt:lpstr>WE High 6</vt:lpstr>
      <vt:lpstr>WE High 7</vt:lpstr>
      <vt:lpstr>WE High 8</vt:lpstr>
      <vt:lpstr>WE High 9</vt:lpstr>
      <vt:lpstr>WE High 10</vt:lpstr>
      <vt:lpstr>WE High 11</vt:lpstr>
      <vt:lpstr>WE High 12</vt:lpstr>
      <vt:lpstr>WE Smart</vt:lpstr>
      <vt:lpstr>WE Smart 1</vt:lpstr>
      <vt:lpstr>WE Smart 2</vt:lpstr>
      <vt:lpstr>WE Smart 3</vt:lpstr>
      <vt:lpstr>WE Smart 4</vt:lpstr>
      <vt:lpstr>WE Smart 5</vt:lpstr>
      <vt:lpstr>WE Smart 6</vt:lpstr>
      <vt:lpstr>WE Smart 7</vt:lpstr>
      <vt:lpstr>WE Smart 8</vt:lpstr>
      <vt:lpstr>NHH</vt:lpstr>
      <vt:lpstr>NHH 1</vt:lpstr>
      <vt:lpstr>NHH 2</vt:lpstr>
      <vt:lpstr>NHH 3</vt:lpstr>
      <vt:lpstr>NHH 4</vt:lpstr>
      <vt:lpstr>NHH 5</vt:lpstr>
      <vt:lpstr>NHH 6</vt:lpstr>
      <vt:lpstr>NHH 7</vt:lpstr>
      <vt:lpstr>NHH 8</vt:lpstr>
      <vt:lpstr>NHH 9</vt:lpstr>
      <vt:lpstr>NHH 10</vt:lpstr>
      <vt:lpstr>NHH 11</vt:lpstr>
      <vt:lpstr>NHH 12</vt:lpstr>
      <vt:lpstr>NHH 13</vt:lpstr>
      <vt:lpstr>NHH 14</vt:lpstr>
      <vt:lpstr>NHH 15</vt:lpstr>
      <vt:lpstr>NHH 16</vt:lpstr>
      <vt:lpstr>NHH 17</vt:lpstr>
      <vt:lpstr>NHH 18</vt:lpstr>
      <vt:lpstr>NHH 19</vt:lpstr>
      <vt:lpstr>NHH 20</vt:lpstr>
      <vt:lpstr>NHH 21</vt:lpstr>
      <vt:lpstr>NHH 22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Tim Wagstaff</dc:creator>
  <cp:keywords/>
  <dc:description/>
  <cp:lastModifiedBy>Mark Charlton</cp:lastModifiedBy>
  <cp:revision/>
  <dcterms:created xsi:type="dcterms:W3CDTF">2022-09-22T13:58:04Z</dcterms:created>
  <dcterms:modified xsi:type="dcterms:W3CDTF">2024-10-18T08:12:07Z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0x010100AA05B90DBFE04643B9F9D96E9BC2395600BC2663F16643F7448DCAD700540DA466</vt:lpwstr>
  </property>
  <property fmtid="{D5CDD505-2E9C-101B-9397-08002B2CF9AE}" pid="3" name="Function">
    <vt:lpwstr>6;#Water|e5e09829-778a-41c8-8941-852143a0bb63</vt:lpwstr>
  </property>
  <property fmtid="{D5CDD505-2E9C-101B-9397-08002B2CF9AE}" pid="4" name="Retention">
    <vt:lpwstr>5;#25|cf3b2b26-c251-4a42-8348-e3ebb5707dd2</vt:lpwstr>
  </property>
  <property fmtid="{D5CDD505-2E9C-101B-9397-08002B2CF9AE}" pid="5" name="_dlc_DocIdItemGuid">
    <vt:lpwstr>c26e250a-3163-4486-9e0e-1e43f8fd8707</vt:lpwstr>
  </property>
  <property fmtid="{D5CDD505-2E9C-101B-9397-08002B2CF9AE}" pid="6" name="Data Classification">
    <vt:lpwstr>1;#Internal|78588ca9-23cc-44a4-9006-95c2deff13a9</vt:lpwstr>
  </property>
  <property fmtid="{D5CDD505-2E9C-101B-9397-08002B2CF9AE}" pid="7" name="Data Protection">
    <vt:lpwstr>4;#No Personal Information|741f19bf-af9a-4c82-8344-b64b74109fc2</vt:lpwstr>
  </property>
  <property fmtid="{D5CDD505-2E9C-101B-9397-08002B2CF9AE}" pid="8" name="BusinessSiteNameNew">
    <vt:lpwstr/>
  </property>
  <property fmtid="{D5CDD505-2E9C-101B-9397-08002B2CF9AE}" pid="9" name="AssetFunction">
    <vt:lpwstr/>
  </property>
  <property fmtid="{D5CDD505-2E9C-101B-9397-08002B2CF9AE}" pid="10" name="Region">
    <vt:lpwstr/>
  </property>
  <property fmtid="{D5CDD505-2E9C-101B-9397-08002B2CF9AE}" pid="11" name="MediaServiceImageTags">
    <vt:lpwstr/>
  </property>
  <property fmtid="{D5CDD505-2E9C-101B-9397-08002B2CF9AE}" pid="12" name="k50b07cece3d4027a8276cbbd76ec79c">
    <vt:lpwstr/>
  </property>
  <property fmtid="{D5CDD505-2E9C-101B-9397-08002B2CF9AE}" pid="13" name="ProcessType">
    <vt:lpwstr/>
  </property>
  <property fmtid="{D5CDD505-2E9C-101B-9397-08002B2CF9AE}" pid="14" name="DrawingType">
    <vt:lpwstr/>
  </property>
  <property fmtid="{D5CDD505-2E9C-101B-9397-08002B2CF9AE}" pid="15" name="bd904d859d1f43cdb6982f73fce91bd7">
    <vt:lpwstr/>
  </property>
  <property fmtid="{D5CDD505-2E9C-101B-9397-08002B2CF9AE}" pid="16" name="i7ccf6fcffed4efba460e12e153a1084">
    <vt:lpwstr/>
  </property>
  <property fmtid="{D5CDD505-2E9C-101B-9397-08002B2CF9AE}" pid="17" name="o5015b35b4e0458e84bc1cd8cc4e022d">
    <vt:lpwstr/>
  </property>
  <property fmtid="{D5CDD505-2E9C-101B-9397-08002B2CF9AE}" pid="18" name="o17bcf2fdb114551a388478223431a16">
    <vt:lpwstr/>
  </property>
  <property fmtid="{D5CDD505-2E9C-101B-9397-08002B2CF9AE}" pid="19" name="LocationType">
    <vt:lpwstr/>
  </property>
  <property fmtid="{D5CDD505-2E9C-101B-9397-08002B2CF9AE}" pid="20" name="k88dfe323d9f4023a932fb1225522335">
    <vt:lpwstr/>
  </property>
  <property fmtid="{D5CDD505-2E9C-101B-9397-08002B2CF9AE}" pid="21" name="Data_x0020_Classification">
    <vt:lpwstr>1;#Internal|78588ca9-23cc-44a4-9006-95c2deff13a9</vt:lpwstr>
  </property>
  <property fmtid="{D5CDD505-2E9C-101B-9397-08002B2CF9AE}" pid="22" name="Data_x0020_Protection">
    <vt:lpwstr>4;#No Personal Information|741f19bf-af9a-4c82-8344-b64b74109fc2</vt:lpwstr>
  </property>
</Properties>
</file>